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.dominicini\Desktop\REDE DE DISTRIBUIÇÃO DE ÁGUA - COHAB\"/>
    </mc:Choice>
  </mc:AlternateContent>
  <xr:revisionPtr revIDLastSave="0" documentId="13_ncr:1_{7652457D-EA99-4AAB-9143-31D52C0ADBB1}" xr6:coauthVersionLast="46" xr6:coauthVersionMax="46" xr10:uidLastSave="{00000000-0000-0000-0000-000000000000}"/>
  <bookViews>
    <workbookView xWindow="-120" yWindow="-120" windowWidth="29040" windowHeight="15840" tabRatio="583" xr2:uid="{00000000-000D-0000-FFFF-FFFF00000000}"/>
  </bookViews>
  <sheets>
    <sheet name="Resumo" sheetId="10" r:id="rId1"/>
    <sheet name="Planilha Orçamentária" sheetId="1" r:id="rId2"/>
    <sheet name="Memorial de Cálculo" sheetId="2" r:id="rId3"/>
    <sheet name="Composição" sheetId="13" r:id="rId4"/>
    <sheet name="Cronograma" sheetId="11" r:id="rId5"/>
    <sheet name="Detalhamento BDI" sheetId="14" r:id="rId6"/>
  </sheets>
  <externalReferences>
    <externalReference r:id="rId7"/>
  </externalReferences>
  <definedNames>
    <definedName name="\a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>#REF!</definedName>
    <definedName name="ademir" hidden="1">{#N/A,#N/A,FALSE,"Cronograma";#N/A,#N/A,FALSE,"Cronogr. 2"}</definedName>
    <definedName name="_xlnm.Print_Area" localSheetId="3">Composição!$A$1:$J$284</definedName>
    <definedName name="_xlnm.Print_Area" localSheetId="4">Cronograma!$A$1:$F$14</definedName>
    <definedName name="_xlnm.Print_Area" localSheetId="5">'Detalhamento BDI'!$A$1:$D$55</definedName>
    <definedName name="_xlnm.Print_Area" localSheetId="2">'Memorial de Cálculo'!$A$1:$S$157</definedName>
    <definedName name="_xlnm.Print_Area" localSheetId="1">'Planilha Orçamentária'!$A$1:$H$30</definedName>
    <definedName name="_xlnm.Print_Area" localSheetId="0">Resumo!$A$1:$D$22</definedName>
    <definedName name="_xlnm.Database">#REF!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das">#REF!</definedName>
    <definedName name="dasdasdas">#REF!</definedName>
    <definedName name="Excel_BuiltIn_Print_Area_2_1">"$#REF!.$A$1:$J$410"</definedName>
    <definedName name="Excel_BuiltIn_Print_Area_3_1">#REF!</definedName>
    <definedName name="Excel_BuiltIn_Print_Area_3_1_1">#REF!</definedName>
    <definedName name="Excel_BuiltIn_Print_Area_4">#REF!</definedName>
    <definedName name="Excel_BuiltIn_Print_Titles_1_1">"$#REF!.$A$1:$AMJ$3"</definedName>
    <definedName name="Excel_BuiltIn_Print_Titles_2">"$#REF!.$A$1:$AMJ$2"</definedName>
    <definedName name="mediçao">[1]RESUMO!$M$2</definedName>
    <definedName name="p">#REF!</definedName>
    <definedName name="Popular" hidden="1">{#N/A,#N/A,FALSE,"Cronograma";#N/A,#N/A,FALSE,"Cronogr. 2"}</definedName>
    <definedName name="Print_Area_MI">#REF!</definedName>
    <definedName name="PRINT_TITLES_MI">#REF!</definedName>
    <definedName name="Reajuste">#REF!</definedName>
    <definedName name="rio" hidden="1">{#N/A,#N/A,FALSE,"Cronograma";#N/A,#N/A,FALSE,"Cronogr. 2"}</definedName>
    <definedName name="ss" hidden="1">{#N/A,#N/A,FALSE,"Cronograma";#N/A,#N/A,FALSE,"Cronogr. 2"}</definedName>
    <definedName name="TABLE_1_1">NA()</definedName>
    <definedName name="TABLE_1_7">NA()</definedName>
    <definedName name="TABLE_2_1_1">NA()</definedName>
    <definedName name="TABLE_2_1_7">NA()</definedName>
    <definedName name="_xlnm.Print_Titles" localSheetId="4">Cronograma!$A:$D,Cronograma!$1:$6</definedName>
    <definedName name="_xlnm.Print_Titles" localSheetId="2">'Memorial de Cálculo'!$1:$6</definedName>
    <definedName name="_xlnm.Print_Titles" localSheetId="1">'Planilha Orçamentária'!$5:$6</definedName>
    <definedName name="_xlnm.Print_Titles" localSheetId="0">Resumo!$A:$D,Resumo!$1:$7</definedName>
    <definedName name="VB1.0">#REF!</definedName>
    <definedName name="VB1.1">#REF!</definedName>
    <definedName name="VB1.3">#REF!</definedName>
    <definedName name="VB2.0">#REF!</definedName>
    <definedName name="VB2.1">#REF!</definedName>
    <definedName name="VB2.10">#REF!</definedName>
    <definedName name="VB2.2">#REF!</definedName>
    <definedName name="VB2.3">#REF!</definedName>
    <definedName name="VB2.4">#REF!</definedName>
    <definedName name="VB2.5">#REF!</definedName>
    <definedName name="VB2.6">#REF!</definedName>
    <definedName name="VB2.7">#REF!</definedName>
    <definedName name="VB2.8">#REF!</definedName>
    <definedName name="VB2.9">#REF!</definedName>
    <definedName name="VB3.0">#REF!</definedName>
    <definedName name="VB3.1">#REF!</definedName>
    <definedName name="VB3.2">#REF!</definedName>
    <definedName name="VB3.3">#REF!</definedName>
    <definedName name="VB3.4">#REF!</definedName>
    <definedName name="VB3.5">#REF!</definedName>
    <definedName name="VB3.6">#REF!</definedName>
    <definedName name="VB3.7">#REF!</definedName>
    <definedName name="VB4.0">#REF!</definedName>
    <definedName name="VB4.1">#REF!</definedName>
    <definedName name="VB4.2">#REF!</definedName>
    <definedName name="VB4.3">#REF!</definedName>
    <definedName name="VB4.3.1">#REF!</definedName>
    <definedName name="VB4.3.2">#REF!</definedName>
    <definedName name="VB4.4">#REF!</definedName>
    <definedName name="VB4.5">#REF!</definedName>
    <definedName name="VB5.0">#REF!</definedName>
    <definedName name="VB5.1">#REF!</definedName>
    <definedName name="VB5.2">#REF!</definedName>
    <definedName name="VB6.0">#REF!</definedName>
    <definedName name="VB6.1">#REF!</definedName>
    <definedName name="VB6.2">#REF!</definedName>
    <definedName name="VB6.2.1">#REF!</definedName>
    <definedName name="VB6.2.2">#REF!</definedName>
    <definedName name="VB6.2.3">#REF!</definedName>
    <definedName name="VB6.3">#REF!</definedName>
    <definedName name="VB6.3.1">#REF!</definedName>
    <definedName name="VB6.3.2">#REF!</definedName>
    <definedName name="VB6.4">#REF!</definedName>
    <definedName name="VB6.4.1">#REF!</definedName>
    <definedName name="VB6.4.2">#REF!</definedName>
    <definedName name="VB6.4.3">#REF!</definedName>
    <definedName name="VB6.4.4">#REF!</definedName>
    <definedName name="VB6.4.5">#REF!</definedName>
    <definedName name="VB6.5">#REF!</definedName>
    <definedName name="VB6.6">#REF!</definedName>
    <definedName name="VB6.7">#REF!</definedName>
    <definedName name="VB6.8">#REF!</definedName>
    <definedName name="VB6.8.1">#REF!</definedName>
    <definedName name="VB6.8.2">#REF!</definedName>
    <definedName name="VB6.8.3">#REF!</definedName>
    <definedName name="VB6.8.4">#REF!</definedName>
    <definedName name="VB6.8.5">#REF!</definedName>
    <definedName name="VB6.8.6">#REF!</definedName>
    <definedName name="VB6.8.7">#REF!</definedName>
    <definedName name="VB6.8.8">#REF!</definedName>
    <definedName name="VB6.8.9">#REF!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</workbook>
</file>

<file path=xl/calcChain.xml><?xml version="1.0" encoding="utf-8"?>
<calcChain xmlns="http://schemas.openxmlformats.org/spreadsheetml/2006/main">
  <c r="C12" i="10" l="1"/>
  <c r="G27" i="1" l="1"/>
  <c r="H27" i="1"/>
  <c r="R145" i="2"/>
  <c r="R146" i="2"/>
  <c r="R147" i="2"/>
  <c r="R148" i="2"/>
  <c r="R149" i="2"/>
  <c r="R150" i="2"/>
  <c r="R151" i="2"/>
  <c r="R152" i="2"/>
  <c r="R153" i="2"/>
  <c r="R154" i="2"/>
  <c r="R155" i="2"/>
  <c r="R144" i="2"/>
  <c r="B143" i="2"/>
  <c r="I129" i="13"/>
  <c r="I123" i="13"/>
  <c r="I96" i="13"/>
  <c r="J88" i="13"/>
  <c r="I87" i="13"/>
  <c r="J124" i="13"/>
  <c r="I122" i="13"/>
  <c r="B138" i="2"/>
  <c r="B134" i="2"/>
  <c r="R140" i="2"/>
  <c r="R139" i="2"/>
  <c r="R135" i="2"/>
  <c r="R136" i="2" s="1"/>
  <c r="R104" i="2"/>
  <c r="R112" i="2"/>
  <c r="B124" i="2"/>
  <c r="R131" i="2"/>
  <c r="R130" i="2"/>
  <c r="R129" i="2"/>
  <c r="R128" i="2"/>
  <c r="R127" i="2"/>
  <c r="R126" i="2"/>
  <c r="R125" i="2"/>
  <c r="R118" i="2"/>
  <c r="B116" i="2"/>
  <c r="R121" i="2"/>
  <c r="R120" i="2"/>
  <c r="R119" i="2"/>
  <c r="R117" i="2"/>
  <c r="R105" i="2"/>
  <c r="R106" i="2"/>
  <c r="R107" i="2"/>
  <c r="R108" i="2"/>
  <c r="R109" i="2"/>
  <c r="R110" i="2"/>
  <c r="R111" i="2"/>
  <c r="R113" i="2"/>
  <c r="R103" i="2"/>
  <c r="B102" i="2"/>
  <c r="R90" i="2"/>
  <c r="R91" i="2"/>
  <c r="R92" i="2"/>
  <c r="R93" i="2"/>
  <c r="R94" i="2"/>
  <c r="R95" i="2"/>
  <c r="R96" i="2"/>
  <c r="R97" i="2"/>
  <c r="R98" i="2"/>
  <c r="R99" i="2"/>
  <c r="R89" i="2"/>
  <c r="B88" i="2"/>
  <c r="R85" i="2"/>
  <c r="R86" i="2" s="1"/>
  <c r="B84" i="2"/>
  <c r="R81" i="2"/>
  <c r="R80" i="2"/>
  <c r="R76" i="2"/>
  <c r="R64" i="2"/>
  <c r="B62" i="2"/>
  <c r="R79" i="2"/>
  <c r="R78" i="2"/>
  <c r="R75" i="2"/>
  <c r="R74" i="2"/>
  <c r="R73" i="2"/>
  <c r="R72" i="2"/>
  <c r="R71" i="2"/>
  <c r="R69" i="2"/>
  <c r="R68" i="2"/>
  <c r="R67" i="2"/>
  <c r="R66" i="2"/>
  <c r="R65" i="2"/>
  <c r="R45" i="2"/>
  <c r="R46" i="2"/>
  <c r="R47" i="2"/>
  <c r="R48" i="2"/>
  <c r="R49" i="2"/>
  <c r="R50" i="2"/>
  <c r="R52" i="2"/>
  <c r="R53" i="2"/>
  <c r="R54" i="2"/>
  <c r="R55" i="2"/>
  <c r="R56" i="2"/>
  <c r="R58" i="2"/>
  <c r="R59" i="2"/>
  <c r="R44" i="2"/>
  <c r="B42" i="2"/>
  <c r="O39" i="2"/>
  <c r="R39" i="2" s="1"/>
  <c r="O38" i="2"/>
  <c r="R38" i="2" s="1"/>
  <c r="B37" i="2"/>
  <c r="R156" i="2" l="1"/>
  <c r="R141" i="2"/>
  <c r="R132" i="2"/>
  <c r="R122" i="2"/>
  <c r="R100" i="2"/>
  <c r="R114" i="2"/>
  <c r="R82" i="2"/>
  <c r="R60" i="2"/>
  <c r="R40" i="2"/>
  <c r="Q33" i="2"/>
  <c r="Q34" i="2"/>
  <c r="O34" i="2"/>
  <c r="O33" i="2"/>
  <c r="H16" i="1"/>
  <c r="R33" i="2" l="1"/>
  <c r="R34" i="2"/>
  <c r="R35" i="2" s="1"/>
  <c r="B32" i="2"/>
  <c r="N29" i="2"/>
  <c r="R29" i="2" s="1"/>
  <c r="N28" i="2"/>
  <c r="R28" i="2" s="1"/>
  <c r="B22" i="2"/>
  <c r="G14" i="1"/>
  <c r="O24" i="2"/>
  <c r="R24" i="2" s="1"/>
  <c r="O23" i="2"/>
  <c r="R23" i="2" s="1"/>
  <c r="A43" i="14"/>
  <c r="A40" i="14"/>
  <c r="C32" i="14"/>
  <c r="C25" i="14" s="1"/>
  <c r="C36" i="14" s="1"/>
  <c r="N17" i="2" l="1"/>
  <c r="R17" i="2" s="1"/>
  <c r="B16" i="2"/>
  <c r="N13" i="2"/>
  <c r="R13" i="2" s="1"/>
  <c r="B12" i="2"/>
  <c r="N9" i="2"/>
  <c r="R9" i="2" s="1"/>
  <c r="B8" i="2"/>
  <c r="I273" i="13"/>
  <c r="I272" i="13"/>
  <c r="I271" i="13"/>
  <c r="I270" i="13"/>
  <c r="J274" i="13" s="1"/>
  <c r="J261" i="13"/>
  <c r="J262" i="13" s="1"/>
  <c r="I267" i="13" s="1"/>
  <c r="I243" i="13"/>
  <c r="I242" i="13"/>
  <c r="I241" i="13"/>
  <c r="J244" i="13" s="1"/>
  <c r="I240" i="13"/>
  <c r="I182" i="13"/>
  <c r="J231" i="13"/>
  <c r="J232" i="13" s="1"/>
  <c r="I237" i="13" s="1"/>
  <c r="I210" i="13"/>
  <c r="I213" i="13"/>
  <c r="I212" i="13"/>
  <c r="I211" i="13"/>
  <c r="I209" i="13"/>
  <c r="J200" i="13"/>
  <c r="J201" i="13" s="1"/>
  <c r="I206" i="13" s="1"/>
  <c r="J169" i="13"/>
  <c r="J170" i="13" s="1"/>
  <c r="I175" i="13" s="1"/>
  <c r="I179" i="13"/>
  <c r="I178" i="13"/>
  <c r="H25" i="1"/>
  <c r="H26" i="1"/>
  <c r="I180" i="13"/>
  <c r="J139" i="13"/>
  <c r="J140" i="13"/>
  <c r="I181" i="13"/>
  <c r="H24" i="1"/>
  <c r="J214" i="13" l="1"/>
  <c r="I282" i="13"/>
  <c r="I283" i="13"/>
  <c r="I284" i="13" s="1"/>
  <c r="I252" i="13"/>
  <c r="I253" i="13" s="1"/>
  <c r="I254" i="13" s="1"/>
  <c r="J183" i="13"/>
  <c r="I191" i="13" s="1"/>
  <c r="I192" i="13" s="1"/>
  <c r="I193" i="13" s="1"/>
  <c r="I222" i="13"/>
  <c r="I223" i="13" s="1"/>
  <c r="I224" i="13" s="1"/>
  <c r="I150" i="13" l="1"/>
  <c r="I151" i="13"/>
  <c r="I149" i="13"/>
  <c r="J141" i="13"/>
  <c r="I146" i="13" s="1"/>
  <c r="H22" i="1"/>
  <c r="H23" i="1"/>
  <c r="I117" i="13"/>
  <c r="I86" i="13"/>
  <c r="I116" i="13"/>
  <c r="J107" i="13"/>
  <c r="J106" i="13"/>
  <c r="I79" i="13"/>
  <c r="I80" i="13"/>
  <c r="I81" i="13"/>
  <c r="I82" i="13"/>
  <c r="I83" i="13"/>
  <c r="I84" i="13"/>
  <c r="I85" i="13"/>
  <c r="I78" i="13"/>
  <c r="J69" i="13"/>
  <c r="J68" i="13"/>
  <c r="J119" i="13" l="1"/>
  <c r="J152" i="13"/>
  <c r="I160" i="13" s="1"/>
  <c r="I161" i="13" s="1"/>
  <c r="I162" i="13" s="1"/>
  <c r="J70" i="13"/>
  <c r="I75" i="13" s="1"/>
  <c r="J108" i="13"/>
  <c r="I113" i="13" s="1"/>
  <c r="J50" i="13"/>
  <c r="J40" i="13"/>
  <c r="I45" i="13" s="1"/>
  <c r="I130" i="13" l="1"/>
  <c r="I131" i="13" s="1"/>
  <c r="I97" i="13"/>
  <c r="I98" i="13" s="1"/>
  <c r="I58" i="13"/>
  <c r="I59" i="13" s="1"/>
  <c r="I60" i="13" s="1"/>
  <c r="J10" i="13"/>
  <c r="I15" i="13" s="1"/>
  <c r="J20" i="13"/>
  <c r="I28" i="13" l="1"/>
  <c r="I29" i="13" s="1"/>
  <c r="I30" i="13" s="1"/>
  <c r="G15" i="1" l="1"/>
  <c r="G9" i="1"/>
  <c r="G10" i="1"/>
  <c r="G8" i="1"/>
  <c r="H9" i="1" l="1"/>
  <c r="H10" i="1" l="1"/>
  <c r="H15" i="1"/>
  <c r="H17" i="1" l="1"/>
  <c r="H18" i="1"/>
  <c r="H19" i="1"/>
  <c r="H20" i="1"/>
  <c r="H21" i="1"/>
  <c r="H8" i="1"/>
  <c r="H11" i="1" s="1"/>
  <c r="H14" i="1"/>
  <c r="H28" i="1" l="1"/>
  <c r="H30" i="1"/>
  <c r="B10" i="10" l="1"/>
  <c r="B8" i="10"/>
  <c r="B9" i="11"/>
  <c r="B7" i="11"/>
  <c r="A22" i="2" l="1"/>
  <c r="R30" i="2" l="1"/>
  <c r="B27" i="2" l="1"/>
  <c r="B21" i="2"/>
  <c r="R25" i="2" l="1"/>
  <c r="R18" i="2"/>
  <c r="R10" i="2"/>
  <c r="B7" i="2"/>
  <c r="R14" i="2" l="1"/>
  <c r="D9" i="11" l="1"/>
  <c r="D10" i="10"/>
  <c r="D7" i="11"/>
  <c r="D8" i="10"/>
  <c r="D11" i="11" l="1"/>
  <c r="F10" i="11"/>
  <c r="E10" i="11"/>
  <c r="E8" i="11"/>
  <c r="F8" i="11"/>
  <c r="E13" i="11" l="1"/>
  <c r="E11" i="11" s="1"/>
  <c r="E12" i="11" s="1"/>
  <c r="F13" i="11"/>
  <c r="H10" i="11"/>
  <c r="I10" i="11" s="1"/>
  <c r="H8" i="11"/>
  <c r="C8" i="10"/>
  <c r="C14" i="10"/>
  <c r="C10" i="10"/>
  <c r="I8" i="11" l="1"/>
  <c r="F11" i="11"/>
  <c r="F12" i="11" l="1"/>
  <c r="E14" i="11" l="1"/>
  <c r="F14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 Alves Folador Dominicini</author>
  </authors>
  <commentList>
    <comment ref="G16" authorId="0" shapeId="0" xr:uid="{A99E521F-F207-4F54-9610-BC262C5893B7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Valor de referência: Novembro de 2019: R$  43,94 (SEM BDI). 
Atualizando pelo INCC.
</t>
        </r>
        <r>
          <rPr>
            <b/>
            <sz val="9"/>
            <color indexed="81"/>
            <rFont val="Segoe UI"/>
            <family val="2"/>
          </rPr>
          <t>R= ((I-Io)/Io)*P</t>
        </r>
        <r>
          <rPr>
            <sz val="9"/>
            <color indexed="81"/>
            <rFont val="Segoe UI"/>
            <charset val="1"/>
          </rPr>
          <t xml:space="preserve">; neste caso:
</t>
        </r>
        <r>
          <rPr>
            <b/>
            <sz val="9"/>
            <color indexed="81"/>
            <rFont val="Segoe UI"/>
            <family val="2"/>
          </rPr>
          <t>I:</t>
        </r>
        <r>
          <rPr>
            <sz val="9"/>
            <color indexed="81"/>
            <rFont val="Segoe UI"/>
            <charset val="1"/>
          </rPr>
          <t xml:space="preserve"> 775,225 (Novembro de 2019 - última data-base do DER-ES);
</t>
        </r>
        <r>
          <rPr>
            <b/>
            <sz val="9"/>
            <color indexed="81"/>
            <rFont val="Segoe UI"/>
            <family val="2"/>
          </rPr>
          <t>Io:</t>
        </r>
        <r>
          <rPr>
            <sz val="9"/>
            <color indexed="81"/>
            <rFont val="Segoe UI"/>
            <charset val="1"/>
          </rPr>
          <t xml:space="preserve"> 828,778 (Outubro de 2020 - Data base da planilha orçamentária);
Logo, teremos um reajuste de 6,90%; que somados a R$ 43,94;
Temos: </t>
        </r>
        <r>
          <rPr>
            <b/>
            <sz val="9"/>
            <color indexed="81"/>
            <rFont val="Segoe UI"/>
            <family val="2"/>
          </rPr>
          <t>R$ 46,97 + BDI 26,16%:
R$ 59,26 (Valor reajustado com BDI);</t>
        </r>
      </text>
    </comment>
    <comment ref="D17" authorId="0" shapeId="0" xr:uid="{A45F91EF-F0B8-4661-AC91-5A4EC8CDE8FB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Transporte de bota fora até o local determinado em memorial descritivo: 1,099XP + 1,465XR + 1,832, sendo XP = 0,70 e XR = 0,00.
1,099*0,70 + 1,465*0,00 + 1,832: </t>
        </r>
        <r>
          <rPr>
            <b/>
            <sz val="9"/>
            <color indexed="81"/>
            <rFont val="Segoe UI"/>
            <family val="2"/>
          </rPr>
          <t>R$ 2,60
BDI INSERIDO NO CAMPO DE PREÇO UNITÁRIO!</t>
        </r>
      </text>
    </comment>
    <comment ref="G17" authorId="0" shapeId="0" xr:uid="{F2398119-AAB7-40CB-B053-A42889F5CDA5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Valor de referência: Novembro de 2019: R$  2,60 (SEM BDI). 
Atualizando pelo INCC.
R= ((I-Io)/Io)*P; neste caso:
Io: 775,225 (Novembro de 2019 - última data-base do DER-ES);
I: 828,778 (Outubro de 2020 - Data base da planilha orçamentária);
Logo, teremos um reajuste de 6,90%; que somados a R$ 2,60;
Temos: R$ 2,78 + BDI 26,16%:
R$ 3,50 (Valor reajustado com BDI);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 Alves Folador Dominicini</author>
  </authors>
  <commentList>
    <comment ref="P38" authorId="0" shapeId="0" xr:uid="{79623A89-B32C-4E3C-AD2F-90B8FD039C75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Tabela nº 13 - Parâmetros médios do solo. JOPPERT Jr., I. Fundações e Contenções de Edifícios. Editora Pini. 1. ed. 2007.
O solo de maior predominância da região é uma argila porosa vermelha e amarela, com peso especifico natural, segundo a Tabela de Parâmetros médios do solo, referenciada acima, de 1,50 t/m³.Tabela nº 13 - Parâmetros médios do solo. JOPPERT Jr., I. Fundações e Contenções de Edifícios. Editora Pini. 1. ed. 2007.
O solo de maior predominância da região é uma argila porosa vermelha e amarela, com peso especifico natural, segundo a Tabela de Parâmetros médios do solo, referenciada acima, de 1,50 t/m³.</t>
        </r>
      </text>
    </comment>
    <comment ref="P39" authorId="0" shapeId="0" xr:uid="{63B707BA-C096-43FB-9A98-249BBC413E7F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Tabela nº 13 - Parâmetros médios do solo. JOPPERT Jr., I. Fundações e Contenções de Edifícios. Editora Pini. 1. ed. 2007.
O solo de maior predominância da região é uma argila porosa vermelha e amarela, com peso especifico natural, segundo a Tabela de Parâmetros médios do solo, referenciada acima, de 1,50 t/m³.Tabela nº 13 - Parâmetros médios do solo. JOPPERT Jr., I. Fundações e Contenções de Edifícios. Editora Pini. 1. ed. 2007.
O solo de maior predominância da região é uma argila porosa vermelha e amarela, com peso especifico natural, segundo a Tabela de Parâmetros médios do solo, referenciada acima, de 1,50 t/m³.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 Alves Folador Dominicini</author>
  </authors>
  <commentList>
    <comment ref="D123" authorId="0" shapeId="0" xr:uid="{2D859A30-6BEF-4DED-92E7-903EF9EEE7B9}">
      <text>
        <r>
          <rPr>
            <b/>
            <sz val="9"/>
            <color indexed="81"/>
            <rFont val="Segoe UI"/>
            <charset val="1"/>
          </rPr>
          <t>Igor Alves Folador Dominicini:</t>
        </r>
        <r>
          <rPr>
            <sz val="9"/>
            <color indexed="81"/>
            <rFont val="Segoe UI"/>
            <charset val="1"/>
          </rPr>
          <t xml:space="preserve">
Valor de referência: Novembro de 2019: R$  43,94 (SEM BDI). 
Atualizando pelo INCC.
</t>
        </r>
        <r>
          <rPr>
            <b/>
            <sz val="9"/>
            <color indexed="81"/>
            <rFont val="Segoe UI"/>
            <family val="2"/>
          </rPr>
          <t>R= ((I-Io)/Io)*P</t>
        </r>
        <r>
          <rPr>
            <sz val="9"/>
            <color indexed="81"/>
            <rFont val="Segoe UI"/>
            <charset val="1"/>
          </rPr>
          <t xml:space="preserve">; neste caso:
</t>
        </r>
        <r>
          <rPr>
            <b/>
            <sz val="9"/>
            <color indexed="81"/>
            <rFont val="Segoe UI"/>
            <family val="2"/>
          </rPr>
          <t>I:</t>
        </r>
        <r>
          <rPr>
            <sz val="9"/>
            <color indexed="81"/>
            <rFont val="Segoe UI"/>
            <charset val="1"/>
          </rPr>
          <t xml:space="preserve"> 775,225 (Novembro de 2019 - última data-base do DER-ES);
</t>
        </r>
        <r>
          <rPr>
            <b/>
            <sz val="9"/>
            <color indexed="81"/>
            <rFont val="Segoe UI"/>
            <family val="2"/>
          </rPr>
          <t>Io:</t>
        </r>
        <r>
          <rPr>
            <sz val="9"/>
            <color indexed="81"/>
            <rFont val="Segoe UI"/>
            <charset val="1"/>
          </rPr>
          <t xml:space="preserve"> 828,778 (Outubro de 2020 - Data base da planilha orçamentária);
Logo, teremos um reajuste de 6,90%; que somados a R$ 43,94;
Temos: </t>
        </r>
        <r>
          <rPr>
            <b/>
            <sz val="9"/>
            <color indexed="81"/>
            <rFont val="Segoe UI"/>
            <family val="2"/>
          </rPr>
          <t>R$ 46,97 (BDI INSERIDO ADIANTE)!</t>
        </r>
      </text>
    </comment>
    <comment ref="E179" authorId="0" shapeId="0" xr:uid="{1D309FA1-1266-48C5-9368-5C9B07C7571B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Consumo definido sendo, 1,00 metros de curva a curva (2x) e 1,50 metros no Poço.</t>
        </r>
      </text>
    </comment>
    <comment ref="E210" authorId="0" shapeId="0" xr:uid="{CA2779E2-4213-47FA-B127-0EA1D4939ADB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Consumo definido sendo, 1,00 metros de curva a curva (2x) e 1,50 metros no Poço.</t>
        </r>
      </text>
    </comment>
    <comment ref="E240" authorId="0" shapeId="0" xr:uid="{1AB0A42F-B211-44AB-B258-047086F3F25C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Consumo definido sendo, 2,00 metros até o ponto de descarga.</t>
        </r>
      </text>
    </comment>
    <comment ref="E270" authorId="0" shapeId="0" xr:uid="{F3F7381D-504F-48DD-8D84-3D1DA0AAD24B}">
      <text>
        <r>
          <rPr>
            <b/>
            <sz val="9"/>
            <color indexed="81"/>
            <rFont val="Segoe UI"/>
            <family val="2"/>
          </rPr>
          <t>Igor Alves Folador Dominicini:</t>
        </r>
        <r>
          <rPr>
            <sz val="9"/>
            <color indexed="81"/>
            <rFont val="Segoe UI"/>
            <family val="2"/>
          </rPr>
          <t xml:space="preserve">
Consumo definido sendo, 2,00 metros até o ponto de descarga.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  <author>Cremilson Inácio de Souza</author>
    <author>c094707</author>
  </authors>
  <commentList>
    <comment ref="B2" authorId="0" shapeId="0" xr:uid="{5B21B3E0-CD26-4541-A107-CA09A1EBB99E}">
      <text>
        <r>
          <rPr>
            <sz val="9"/>
            <color indexed="81"/>
            <rFont val="Segoe UI"/>
            <family val="2"/>
          </rPr>
          <t>Nome do Orgão  ou Empresa Executante</t>
        </r>
      </text>
    </comment>
    <comment ref="B8" authorId="1" shapeId="0" xr:uid="{919AF9D7-783E-499B-A036-BF14C3EF8939}">
      <text>
        <r>
          <rPr>
            <b/>
            <sz val="9"/>
            <color indexed="81"/>
            <rFont val="Tahoma"/>
            <family val="2"/>
          </rPr>
          <t>Escolha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 shapeId="0" xr:uid="{61C21EA8-0DBC-4639-86FA-718ECCE25FAE}">
      <text>
        <r>
          <rPr>
            <sz val="9"/>
            <color indexed="81"/>
            <rFont val="Tahoma"/>
            <family val="2"/>
          </rPr>
          <t xml:space="preserve">3.3.10.7.6.1 “Construção de Edifícios” enquadram-se:
 a construção e reforma de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entre outros), penitenciárias e presídios, a construção de edifícios industriais (fábricas, oficinas, galpões industriais, entre outros), conforme classificação 4120-4 do CNAE 2.0;
 pórticos, mirantes e outros edifícios de finalidade turística.
3.3.10.7.6.2 “Construção de Rodovias e Ferrovias” enquadram-se:
 a construção e recuperação de autoestradas, rodovias e outras vias não urbanas para passagem de veículos, vias férreas de superfície ou subterrâneas (inclusive para metropolitanos), pistas de aeroportos;
 a pavimentação de autoestradas, rodovias e outras vias não urbanas, construção de pontes, viadutos e túneis, a instalação de barreiras acústicas, a construção de praças de pedágio, a sinalização com pintura em rodovias e aeroportos, a instalação de placas de sinalização de tráfego e semelhantes, conforme classificação 4211-1 do CNAE 2.0;
 a construção, pavimentação e sinalização de vias urbanas, ruas e locais para estacionamento de veículos, a construção de praças, pista de atletismo, campos de futebol e calçadas para pedestres, elevados, passarelas e ciclovias, metrô e VLT.
3.3.10.7.6.3 “Construção de Redes de Abastecimento de Água, Coleta de Esgoto e Construções Correlatas” enquadram-se:
 a construção de sistemas para o abastecimento de água tratada - reservatórios de distribuição, estações elevatórias de bombeamento, linhas principais de adução de longa e média distância e redes de distribuição de água, a construção de redes de coleta de esgoto, inclusive de interceptores, estações de tratamento de esgoto (ETE), estações de bombeamento de esgoto (EBE), a construção de galerias pluviais (obras de micro e macrodrenagem);
 as obras de irrigação (canais), a manutenção de redes de abastecimento de água tratada, a manutenção de redes de coleta e de sistemas de tratamento de esgoto, conforme classificação 4222-7 do CNAE 2.0;
 a construção de estações de tratamento de água (ETA).
3.3.10.7.6.4 “Construção e Manutenção de Estações e Redes de Distribuição de Energia Elétrica” enquadram-se:
 a construção de usinas, estações e subestações hidrelétricas, eólicas, nucleares, termoelétricas, a construção de redes de transmissão e distribuição de energia elétrica, inclusive o serviço de eletrificação rural;
 a construção de redes de eletrificação para ferrovias e metropolitano, conforme classificação 4221-9/02 do CNAE 2.0;
 a manutenção de redes de distribuição de energia elétrica, quando executada por empresa não produtora ou distribuidora de energia elétrica, conforme classificação 4221-9/03 do CNAE 2.0;
 obras de iluminação pública e a construção de barragens e represas para geração de energia elétrica.
3.3.10.7.6.5 Para o tipo de obra “Portuárias, Marítimas e Fluviais” enquadram-se:
 obras marítimas e fluviais, tais como, construção de instalações portuárias, construção de portos e marinas, construção de eclusas e canais de navegação (vias navegáveis), enrrocamentos, obras de dragagem, aterro hidráulico, barragens, represas e diques, exceto para energia elétrica, a construção de emissários submarinos, a instalação de cabos submarinos, conforme classificação 4291-0 do CNAE 2.0;
 a construção de píeres e outras obras com influência direta de cursos d’água.
</t>
        </r>
      </text>
    </comment>
    <comment ref="C16" authorId="2" shapeId="0" xr:uid="{BF75D6AD-BACC-4DCD-BEA7-B482D6E9C8BB}">
      <text>
        <r>
          <rPr>
            <sz val="10"/>
            <color indexed="81"/>
            <rFont val="Tahoma"/>
            <family val="2"/>
          </rPr>
          <t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</t>
        </r>
      </text>
    </comment>
    <comment ref="C17" authorId="2" shapeId="0" xr:uid="{0BDE9E77-D395-4CD6-B3D7-206B2B8ABB5D}">
      <text>
        <r>
          <rPr>
            <sz val="10"/>
            <color indexed="81"/>
            <rFont val="Tahoma"/>
            <family val="2"/>
          </rPr>
          <t xml:space="preserve">Compreende os imprevistos que são ocasionados na obra, feriados extraordinários, substituição de materiais por outros de melhor qualidade, etc.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" authorId="2" shapeId="0" xr:uid="{54FAC16D-8A85-49F0-A76F-A38769ABE191}">
      <text>
        <r>
          <rPr>
            <sz val="10"/>
            <color indexed="81"/>
            <rFont val="Tahoma"/>
            <family val="2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
</t>
        </r>
      </text>
    </comment>
    <comment ref="C21" authorId="2" shapeId="0" xr:uid="{1C5EBEFF-1D99-4F47-955D-586A20EB574C}">
      <text>
        <r>
          <rPr>
            <sz val="10"/>
            <color indexed="81"/>
            <rFont val="Tahoma"/>
            <family val="2"/>
          </rPr>
          <t>O lucro de uma determinada obra é o resultado financeiro positivo resultante da diferença entre todas as receitas e das despesas da obra.
Este valor, após o recolhimento do Imposto de renda é o lucro da Empresa, ou sua remuneração.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C25" authorId="2" shapeId="0" xr:uid="{626900E2-F4B2-45B6-818C-2938B87E2C20}">
      <text>
        <r>
          <rPr>
            <sz val="10"/>
            <color indexed="81"/>
            <rFont val="Tahoma"/>
            <family val="2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C30" authorId="2" shapeId="0" xr:uid="{328CC03F-6A5E-440A-BC2F-F30B52AA8422}">
      <text>
        <r>
          <rPr>
            <sz val="10"/>
            <color indexed="81"/>
            <rFont val="Tahoma"/>
            <family val="2"/>
          </rPr>
          <t>COFINS (Contribuição para Financiamento da Seguridade Socia Financia a seguridade social pelo sistema S (SESC, SESI, SENAC, SENAI, SEST, SENAT, SENAR E SEBRAE).</t>
        </r>
      </text>
    </comment>
    <comment ref="C31" authorId="2" shapeId="0" xr:uid="{DDDA6F1D-8147-4EEF-960E-DDD7E7BB1FB8}">
      <text>
        <r>
          <rPr>
            <sz val="10"/>
            <color indexed="81"/>
            <rFont val="Tahoma"/>
            <family val="2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econômico.
</t>
        </r>
      </text>
    </comment>
  </commentList>
</comments>
</file>

<file path=xl/sharedStrings.xml><?xml version="1.0" encoding="utf-8"?>
<sst xmlns="http://schemas.openxmlformats.org/spreadsheetml/2006/main" count="1159" uniqueCount="280">
  <si>
    <t>BDI:</t>
  </si>
  <si>
    <t>ITEM</t>
  </si>
  <si>
    <t>CÓDIGO</t>
  </si>
  <si>
    <t>ORGÃO</t>
  </si>
  <si>
    <t>DESCRIÇÃO SERVIÇO</t>
  </si>
  <si>
    <t>und</t>
  </si>
  <si>
    <t>m</t>
  </si>
  <si>
    <t>m²</t>
  </si>
  <si>
    <t xml:space="preserve"> </t>
  </si>
  <si>
    <t>TOTAL GERAL</t>
  </si>
  <si>
    <t>m³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</si>
  <si>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</si>
  <si>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</si>
  <si>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</si>
  <si>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</si>
  <si>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</si>
  <si>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</si>
  <si>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</si>
  <si>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</si>
  <si>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</si>
  <si>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</si>
  <si>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</si>
  <si>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</si>
  <si>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</si>
  <si>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</si>
  <si>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02</t>
  </si>
  <si>
    <t>01</t>
  </si>
  <si>
    <t>CUSTO TOTAL (R$)</t>
  </si>
  <si>
    <t>VALORES (R$)</t>
  </si>
  <si>
    <t>UNIDADE</t>
  </si>
  <si>
    <t>UNITÁRIO</t>
  </si>
  <si>
    <t>CUSTO (R$)</t>
  </si>
  <si>
    <t>POSIÇÃO</t>
  </si>
  <si>
    <t>ESTACA</t>
  </si>
  <si>
    <t>INICIAL</t>
  </si>
  <si>
    <t>FINAL</t>
  </si>
  <si>
    <t>EXTENSÃO
(m)</t>
  </si>
  <si>
    <t>LARGURA
(m)</t>
  </si>
  <si>
    <t>ÁREA
(m²)</t>
  </si>
  <si>
    <t>PROF.
(m)</t>
  </si>
  <si>
    <t>%</t>
  </si>
  <si>
    <t>01.01</t>
  </si>
  <si>
    <t>SUB-TOTAL - 01</t>
  </si>
  <si>
    <t>SUB-TOTAL - 02</t>
  </si>
  <si>
    <t>CREA ES-043213/D</t>
  </si>
  <si>
    <t>Ref. De Preços:</t>
  </si>
  <si>
    <t>Eng.º Civil Igor Alves Folador Dominicini</t>
  </si>
  <si>
    <t>Eng.º Civil IGOR ALVES FOLADOR DOMINICINI - CREA: ES- 043213/D</t>
  </si>
  <si>
    <t>Eng.º Civil IGOR ALVES FOLADOR DOMINICINI - CREA: ES-043213/D</t>
  </si>
  <si>
    <t>VOLUME
(m³)</t>
  </si>
  <si>
    <t>02.02</t>
  </si>
  <si>
    <t>02.03</t>
  </si>
  <si>
    <t>02.04</t>
  </si>
  <si>
    <t>02.05</t>
  </si>
  <si>
    <t>02.06</t>
  </si>
  <si>
    <t>Empreiteiro - Canteiro de Obras</t>
  </si>
  <si>
    <t>COEF.</t>
  </si>
  <si>
    <t>DESC.</t>
  </si>
  <si>
    <t>SERVIÇOS PRELIMINARES</t>
  </si>
  <si>
    <r>
      <t>ORÇAMENTISTA:</t>
    </r>
    <r>
      <rPr>
        <sz val="10"/>
        <rFont val="Arial"/>
        <family val="2"/>
      </rPr>
      <t xml:space="preserve"> </t>
    </r>
  </si>
  <si>
    <t>C/ Desoneração</t>
  </si>
  <si>
    <r>
      <t>LOCAL:</t>
    </r>
    <r>
      <rPr>
        <sz val="10"/>
        <rFont val="Arial"/>
        <family val="2"/>
      </rPr>
      <t xml:space="preserve"> COHAB, Itarana, Espírito Santo</t>
    </r>
  </si>
  <si>
    <t>REDE DE DISTRIBUIÇÃO</t>
  </si>
  <si>
    <t>Placa obra pad. PMI e agente financeiro</t>
  </si>
  <si>
    <t>CESAN</t>
  </si>
  <si>
    <t>Barracão aberto para guarda de tubos</t>
  </si>
  <si>
    <t>Barracão fechado deposito/almoxarifado</t>
  </si>
  <si>
    <t>01.02</t>
  </si>
  <si>
    <t>01.03</t>
  </si>
  <si>
    <t>SINAPI</t>
  </si>
  <si>
    <t>02.01</t>
  </si>
  <si>
    <t>Preparo de fundo de vala com largura menor que 1,5 m (acerto do solo natural). AF_08/2020</t>
  </si>
  <si>
    <t>Setor de Const. e Conservação - Engenharia Civil - Prefeitura Municipal de Itarana</t>
  </si>
  <si>
    <t>Relatório de Composição do Serviço</t>
  </si>
  <si>
    <t>Composição 01</t>
  </si>
  <si>
    <t>Código Padrão</t>
  </si>
  <si>
    <t>Quant.</t>
  </si>
  <si>
    <t>Ut. Pr.</t>
  </si>
  <si>
    <t>Ut. Impr</t>
  </si>
  <si>
    <t>Vl. Hr. Prod.</t>
  </si>
  <si>
    <t>Vl. Hr. Imp</t>
  </si>
  <si>
    <t>Custo Horário</t>
  </si>
  <si>
    <t>Encargos (%)</t>
  </si>
  <si>
    <t>Sal/Hora</t>
  </si>
  <si>
    <t>Consumo</t>
  </si>
  <si>
    <t>M.O.</t>
  </si>
  <si>
    <t>Equip.</t>
  </si>
  <si>
    <t>Mat.</t>
  </si>
  <si>
    <t>Custo</t>
  </si>
  <si>
    <t>Unid.</t>
  </si>
  <si>
    <t>Custo Unitário</t>
  </si>
  <si>
    <t>Fórmula</t>
  </si>
  <si>
    <t>X1</t>
  </si>
  <si>
    <t>X2</t>
  </si>
  <si>
    <t>X3</t>
  </si>
  <si>
    <t>Custo Unit.</t>
  </si>
  <si>
    <t>Preço Unitário Total: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</si>
  <si>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Fornecimento e assentamento de tubo de PVC PBA para rede de água, DN 50 mm, junta elástica integrada, instalado em local com nível baixo de interferências. AF_11/2017</t>
    </r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</si>
  <si>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</t>
    </r>
  </si>
  <si>
    <t>Pasta lubrificante para tubos e conexões com junta elástica (uso em PVC, aço, polietileno e outros) (de *400* g)</t>
  </si>
  <si>
    <t>Assentador de tubos com encargos complementares</t>
  </si>
  <si>
    <t>hr</t>
  </si>
  <si>
    <t>Servente com encargos complementares</t>
  </si>
  <si>
    <t>Equipamento</t>
  </si>
  <si>
    <t>Mão-de-Obra</t>
  </si>
  <si>
    <t>Itens de Incidência</t>
  </si>
  <si>
    <t>Custo Horário da Execução:</t>
  </si>
  <si>
    <t>Materiais</t>
  </si>
  <si>
    <t>Serviços</t>
  </si>
  <si>
    <t>Itens de Transporte</t>
  </si>
  <si>
    <t>Total:</t>
  </si>
  <si>
    <t>Custo Direto Total:</t>
  </si>
  <si>
    <t>BDI 26,16%: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</si>
  <si>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Sistema Nacional de Pesquisa de Custos e Índices da Construção Civil, </t>
    </r>
    <r>
      <rPr>
        <b/>
        <i/>
        <sz val="10"/>
        <rFont val="Cambria"/>
        <family val="1"/>
        <scheme val="major"/>
      </rPr>
      <t>composição 97124 e insumo 36084.</t>
    </r>
  </si>
  <si>
    <t>Fornecimento e assentamento de tubo de PVC PBA para rede de água, DN 50 mm, junta elástica integrada, instalado em local com nível baixo de interferências. AF_11/2017</t>
  </si>
  <si>
    <t>Comp. 01</t>
  </si>
  <si>
    <t>Data-Base: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</si>
  <si>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Fornecimento e assentamento de tubo de PVC PBA para rede de água, DN 75 mm, junta elástica integrada, instalado em local com nível baixo de interferências. AF_11/2017</t>
    </r>
  </si>
  <si>
    <t>Composição 02</t>
  </si>
  <si>
    <t>Tubo PVC PBA JEI, classe 12, DN 75 mm, para rede de água (NBR 5647)</t>
  </si>
  <si>
    <t>Tubo PVC PBA JEI, classe 12, DN 50 mm, para rede de água (NBR 5647)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</si>
  <si>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Sistema Nacional de Pesquisa de Custos e Índices da Construção Civil, </t>
    </r>
    <r>
      <rPr>
        <b/>
        <i/>
        <sz val="10"/>
        <rFont val="Cambria"/>
        <family val="1"/>
        <scheme val="major"/>
      </rPr>
      <t>composição 97125 e insumo 36373.</t>
    </r>
  </si>
  <si>
    <t>Comp. 02</t>
  </si>
  <si>
    <t>Fornecimento e assentamento de tubo de PVC PBA para rede de água, DN 75 mm, junta elástica integrada, instalado em local com nível baixo de interferências. AF_11/2017</t>
  </si>
  <si>
    <t>Composição 03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</si>
  <si>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und</t>
    </r>
  </si>
  <si>
    <t>Encanador ou bombeiro hidráulico com encargos complementares</t>
  </si>
  <si>
    <t>CAP, PVC PBA, JE, DN 50 / de 60 MM, para rede de água (NBR 10351)</t>
  </si>
  <si>
    <t>CAP, PVC PBA, JE, DN 75 / de 85 MM, para rede de água (NBR 10351)</t>
  </si>
  <si>
    <t>TE, PVC PBA, BBB, 90 GRAUS, DN 50 / de 60 MM, para rede de água (NBR 10351)</t>
  </si>
  <si>
    <t>TE, PVC PBA, BBB, 90 GRAUS, DN 75 / de 85 MM, para rede água (NBR 10351)</t>
  </si>
  <si>
    <t>TE de redução, PVC PBA, BBB, JE, DN 75 X 50 / de 85 X 60 MM, para rede água (NBR 10351)</t>
  </si>
  <si>
    <t>Curva PVC PBA, JE, PB, 90 GRAUS, DN 75 / de 85 MM, para rede água (NBR 10351)</t>
  </si>
  <si>
    <t>Curva PVC PBA, JE, PB, 45 GRAUS, DN 50 / de 60 MM, para rede água (NBR 10351)</t>
  </si>
  <si>
    <t>Redução PVC PBA, JE, BB, DN 75 X 50 / de 85 X 60 MM, para rede de água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</si>
  <si>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Projeto de distribuição de água apresentado</t>
    </r>
    <r>
      <rPr>
        <b/>
        <i/>
        <sz val="10"/>
        <rFont val="Cambria"/>
        <family val="1"/>
        <scheme val="major"/>
      </rPr>
      <t>.</t>
    </r>
  </si>
  <si>
    <t>Comp. 03</t>
  </si>
  <si>
    <t>02.07</t>
  </si>
  <si>
    <t>Composição 04</t>
  </si>
  <si>
    <t>Te de serviço integrado, em polipropileno (PP), para tubos em PEAD/PVC, 60 X 20 mm - ligação predial de água</t>
  </si>
  <si>
    <t>Tubo de polietileno de alta densidade (PEAD), PE-80, DE = 20 mm X 2,3 mm de parede, para ligação de água predial (NBR 15561)</t>
  </si>
  <si>
    <t>02.08</t>
  </si>
  <si>
    <t>Comp. 04</t>
  </si>
  <si>
    <t>02.09</t>
  </si>
  <si>
    <t>Comp. 05</t>
  </si>
  <si>
    <t>02.10</t>
  </si>
  <si>
    <t>Comp. 06</t>
  </si>
  <si>
    <t>Composição 05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</si>
  <si>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Poços de visita para registro ou descarga</t>
    </r>
  </si>
  <si>
    <t>Anel em concreto armado, liso, para poços de inspeção, sem fundo, diâmetro interno de 0,60 m e altura de 0,50 m</t>
  </si>
  <si>
    <t>Argamassa traço 1:4 (em volume de cimento e areia média úmida), preparo manual. AF_08/2019</t>
  </si>
  <si>
    <t>Tampão FOFO articulado p/ registro, classe A15 carga máxima 1,5 t, *400 x 400* mm</t>
  </si>
  <si>
    <t>Pedreiro com encargos complementares</t>
  </si>
  <si>
    <t>Poços de visita para registro ou descarga</t>
  </si>
  <si>
    <t>02.11</t>
  </si>
  <si>
    <t>Comp. 07</t>
  </si>
  <si>
    <t>Composição 06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</si>
  <si>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Fornecimento e assentamento de materiais para registros na rede DN 75mm</t>
    </r>
  </si>
  <si>
    <t>Fornecimento e assentamento de materiais para registros na rede DN 75mm</t>
  </si>
  <si>
    <t>02.12</t>
  </si>
  <si>
    <t>Comp. 08</t>
  </si>
  <si>
    <t>02.13</t>
  </si>
  <si>
    <t>Comp. 09</t>
  </si>
  <si>
    <t>00000046</t>
  </si>
  <si>
    <t>Adaptador, PVC PBA, Bolsa/Rosca, JE, DN 75 / de 85 mm</t>
  </si>
  <si>
    <t>00006012</t>
  </si>
  <si>
    <t>Registro gaveta bruto em latão forjado, bitola 3" (ref. 1509)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</si>
  <si>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Fornecimento e assentamento de materiais para registros na rede DN 50mm</t>
    </r>
  </si>
  <si>
    <t>Composição 07</t>
  </si>
  <si>
    <t>Fornecimento e assentamento de materiais para registros na rede DN 50mm</t>
  </si>
  <si>
    <t>Curva PVC PBA, JE, PB, 90 GRAUS, DN 50 / de 60 mm, para rede água (NBR 10351)</t>
  </si>
  <si>
    <t>Curva PVC PBA, JE, PB, 90 GRAUS, DN 75 / de 85 mm, para rede água (NBR 10351)</t>
  </si>
  <si>
    <t>Adaptador, PVC PBA, Bolsa/Rosca, JE, DN 50 / de 60 mm</t>
  </si>
  <si>
    <t>00000048</t>
  </si>
  <si>
    <t>00006028</t>
  </si>
  <si>
    <t>Registro gaveta bruto em latão forjado, bitola 2" (ref. 1509)</t>
  </si>
  <si>
    <t>Composição 08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</si>
  <si>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Fornecimento e assentamento de materiais para descarga na rede DN 75mm</t>
    </r>
  </si>
  <si>
    <t>Fornecimento e assentamento de materiais para descarga na rede DN 75mm</t>
  </si>
  <si>
    <t>Composição 09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</si>
  <si>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Fornecimento e assentamento de materiais para descarga na rede DN 50mm</t>
    </r>
  </si>
  <si>
    <t>Fornecimento e assentamento de materiais para descarga na rede DN 50mm</t>
  </si>
  <si>
    <t>Empreiteiro - Padrão PMI</t>
  </si>
  <si>
    <t>Tubulação 75mm</t>
  </si>
  <si>
    <t>Tubulação 50mm</t>
  </si>
  <si>
    <t>DETALHAMENTO DO BDI</t>
  </si>
  <si>
    <t>PROPONENTE:</t>
  </si>
  <si>
    <t>Prefeitura Municipal de Itarana</t>
  </si>
  <si>
    <t>OBRA:</t>
  </si>
  <si>
    <t>CONTRATO:</t>
  </si>
  <si>
    <t>1. Regime de Contribuição Previdenciária</t>
  </si>
  <si>
    <t>Com Desoneração</t>
  </si>
  <si>
    <t>2. Tipo de Intervenção</t>
  </si>
  <si>
    <t>Redes de Água</t>
  </si>
  <si>
    <t>3. Incidências sobre o custo</t>
  </si>
  <si>
    <r>
      <t>Administração Central -</t>
    </r>
    <r>
      <rPr>
        <b/>
        <sz val="10"/>
        <rFont val="Arial"/>
        <family val="2"/>
      </rPr>
      <t xml:space="preserve"> AC</t>
    </r>
  </si>
  <si>
    <r>
      <t>Riscos -</t>
    </r>
    <r>
      <rPr>
        <b/>
        <sz val="10"/>
        <rFont val="Arial"/>
        <family val="2"/>
      </rPr>
      <t xml:space="preserve"> R</t>
    </r>
  </si>
  <si>
    <r>
      <t>Seguros e Garantias Contratuais -</t>
    </r>
    <r>
      <rPr>
        <b/>
        <sz val="10"/>
        <rFont val="Arial"/>
        <family val="2"/>
      </rPr>
      <t xml:space="preserve"> S+G</t>
    </r>
  </si>
  <si>
    <r>
      <t xml:space="preserve">Despesas e Encargos Financeiros - </t>
    </r>
    <r>
      <rPr>
        <b/>
        <sz val="10"/>
        <rFont val="Arial"/>
        <family val="2"/>
      </rPr>
      <t>DF</t>
    </r>
  </si>
  <si>
    <r>
      <t>Lucro -</t>
    </r>
    <r>
      <rPr>
        <b/>
        <sz val="10"/>
        <rFont val="Arial"/>
        <family val="2"/>
      </rPr>
      <t xml:space="preserve"> L</t>
    </r>
  </si>
  <si>
    <t>4 – Incidências sobre o preço de venda</t>
  </si>
  <si>
    <t>Despesas Tributárias - I</t>
  </si>
  <si>
    <t>Percentual da base de cálculo para o ISS:</t>
  </si>
  <si>
    <t>Alíquota do ISS (sobre a base de cálculo):</t>
  </si>
  <si>
    <t>COFINS</t>
  </si>
  <si>
    <t>PIS</t>
  </si>
  <si>
    <t>INSS</t>
  </si>
  <si>
    <t>5 – Demonstrativo de cálculo do BDI</t>
  </si>
  <si>
    <r>
      <t xml:space="preserve">BDI=    </t>
    </r>
    <r>
      <rPr>
        <u/>
        <sz val="10"/>
        <rFont val="Arial"/>
        <family val="2"/>
      </rPr>
      <t>(1+(AC+S+R+G))(1+DF)(1+L))</t>
    </r>
    <r>
      <rPr>
        <sz val="10"/>
        <rFont val="Arial"/>
        <family val="2"/>
      </rPr>
      <t xml:space="preserve">  -1 =</t>
    </r>
  </si>
  <si>
    <t>Atende</t>
  </si>
  <si>
    <t>( 1- I )</t>
  </si>
  <si>
    <t>Declaro para os devidos fins que, conforme legislação tributária municipal, a base de cálculo</t>
  </si>
  <si>
    <t xml:space="preserve">Declaro para os devidos fins que o regime de Contribuição Previdenciária adotado para </t>
  </si>
  <si>
    <t xml:space="preserve">a Administração Pública.    </t>
  </si>
  <si>
    <t>Engenheiro</t>
  </si>
  <si>
    <t>CREA:</t>
  </si>
  <si>
    <t>Responsável Tomador</t>
  </si>
  <si>
    <t>Nome</t>
  </si>
  <si>
    <t>Cargo</t>
  </si>
  <si>
    <t>Prefeito Municipal</t>
  </si>
  <si>
    <t>Escavação mecanizada de vala com prof. até 1,5 m (média entre montante e jusante/uma composição por trecho), com escavadeira hidráulica (0,8 m3), larg. de 1,5 m a 2,5 m, em solo de 1a categoria, em locais com alto nível de interferência. AF_01/2015</t>
  </si>
  <si>
    <t>DER-ES</t>
  </si>
  <si>
    <t>Reaterro com areia, tudo incluído, em Vias Urbanas</t>
  </si>
  <si>
    <t>t</t>
  </si>
  <si>
    <t>Transporte Local de Materiais (TR-101-01) (Vias urbanas - Caminhão basculante) - 1,099XP + 1,465XR + 1,832 (XP = 0,70km; XR = 0,00km) - Bota-fora Escavação</t>
  </si>
  <si>
    <t>Rua Hugo Talon</t>
  </si>
  <si>
    <t>Nó</t>
  </si>
  <si>
    <t>-</t>
  </si>
  <si>
    <t>Rua Antônio de Oliveira Diniz</t>
  </si>
  <si>
    <t>Rua Dr. Adhemar Mirabeau da Fonseca</t>
  </si>
  <si>
    <t>Rua José Henrique de Oliveira</t>
  </si>
  <si>
    <t>Rua Virginia Loss</t>
  </si>
  <si>
    <t>Rua Jacinto Baldotto</t>
  </si>
  <si>
    <t>Travessia João Baptista Frizeira</t>
  </si>
  <si>
    <t>Rua Edézio Marcos</t>
  </si>
  <si>
    <t>Caixa de Descarga</t>
  </si>
  <si>
    <t>Ginásio Poliesportivo</t>
  </si>
  <si>
    <t>Rua Dom Luiz Scortegagna</t>
  </si>
  <si>
    <t>Rua Martinho Máximo Scardua</t>
  </si>
  <si>
    <t>Interseção 01</t>
  </si>
  <si>
    <t>Interseção 01 - BACIA 03</t>
  </si>
  <si>
    <t>Interseção 02 - BACIA 02</t>
  </si>
  <si>
    <t>Interseção 03 - BACIA 01</t>
  </si>
  <si>
    <t>Interseção 02</t>
  </si>
  <si>
    <t>Rua Santos Covre</t>
  </si>
  <si>
    <t>Interseção 03</t>
  </si>
  <si>
    <t>Rede de distribuição</t>
  </si>
  <si>
    <t>vb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</si>
  <si>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vb</t>
    </r>
  </si>
  <si>
    <t>Travessia João Baptista Frizzera</t>
  </si>
  <si>
    <t>Final de Trecho</t>
  </si>
  <si>
    <t>Travessia João Frizzera Baptista</t>
  </si>
  <si>
    <t>DER-ES 43056</t>
  </si>
  <si>
    <t>Fornecimento e assentamento de ramais, inclusive escavação e reaterro com areia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</si>
  <si>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Fornecimento e assentamento de ramais, inclusive conexões, escavação e reaterro com areia</t>
    </r>
  </si>
  <si>
    <t>Cotovelo/joelho com adaptador, 90 graus, em polipropileno, PN 16, para tubos PEAD, 20 mm x 3/4" - ligação predial de água</t>
  </si>
  <si>
    <t>Fornecimento e assentamento de materiais para rede de distribuição e conexões de ramais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</si>
  <si>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Fornecimento e assentamento de materiais para rede de distribuição e conexões de ramais</t>
    </r>
  </si>
  <si>
    <t>Igor Alves Folador Dominicini</t>
  </si>
  <si>
    <t>ES-043213/D</t>
  </si>
  <si>
    <t>Vander Patrício</t>
  </si>
  <si>
    <r>
      <t>ORÇAMENTISTAS:</t>
    </r>
    <r>
      <rPr>
        <sz val="10"/>
        <rFont val="Arial"/>
        <family val="2"/>
      </rPr>
      <t xml:space="preserve"> Eng.º Civil IGOR ALVES FOLADOR DOMINICINI - CREA: ES-043213/D</t>
    </r>
  </si>
  <si>
    <r>
      <t>OBRA:</t>
    </r>
    <r>
      <rPr>
        <sz val="10"/>
        <rFont val="Arial"/>
        <family val="2"/>
      </rPr>
      <t xml:space="preserve"> Construção da nova rede de distribuição de água potavel. </t>
    </r>
  </si>
  <si>
    <r>
      <t xml:space="preserve">OBRA: </t>
    </r>
    <r>
      <rPr>
        <sz val="10"/>
        <rFont val="Arial"/>
        <family val="2"/>
      </rPr>
      <t>Construção da nova rede de distribuição de água potavel.</t>
    </r>
  </si>
  <si>
    <r>
      <t xml:space="preserve">ORÇAMENTISTAS: </t>
    </r>
    <r>
      <rPr>
        <sz val="10"/>
        <rFont val="Arial"/>
        <family val="2"/>
      </rPr>
      <t xml:space="preserve">Eng.º Civil IGOR ALVES FOLADOR DOMINICINI - CREA: ES-043213/D </t>
    </r>
  </si>
  <si>
    <r>
      <t>LOCAL:</t>
    </r>
    <r>
      <rPr>
        <sz val="10"/>
        <rFont val="Arial"/>
        <family val="2"/>
      </rPr>
      <t xml:space="preserve"> COHAB, Itarana, Espírito Santo.</t>
    </r>
  </si>
  <si>
    <t>Construção da nova rede de distribuição de água potavel.</t>
  </si>
  <si>
    <r>
      <t xml:space="preserve">LOCAL: </t>
    </r>
    <r>
      <rPr>
        <sz val="10"/>
        <rFont val="Arial"/>
        <family val="2"/>
      </rPr>
      <t>Itarana, Espírito Santo</t>
    </r>
  </si>
  <si>
    <r>
      <t>ORÇAMENTISTAS:</t>
    </r>
    <r>
      <rPr>
        <sz val="10"/>
        <rFont val="Arial"/>
        <family val="2"/>
      </rPr>
      <t xml:space="preserve"> </t>
    </r>
  </si>
  <si>
    <t>METRAGEM PROJETADA (M)</t>
  </si>
  <si>
    <t>CUSTO POR M</t>
  </si>
  <si>
    <t>SINAPI / CESAN / DER-ES</t>
  </si>
  <si>
    <t xml:space="preserve">Encargos sociais: 86,74%(hora) 49,11%(mês); </t>
  </si>
  <si>
    <t>Encargos Sociais: 86,74%(hora) 49,11%(mês)</t>
  </si>
  <si>
    <r>
      <t xml:space="preserve">SINAPI / CESAN / DER-ES - Outubro de 2020 - C/ Desonareção; </t>
    </r>
    <r>
      <rPr>
        <b/>
        <sz val="10"/>
        <rFont val="Arial"/>
        <family val="2"/>
      </rPr>
      <t>BDI: 26,16%;</t>
    </r>
  </si>
  <si>
    <t>02.14</t>
  </si>
  <si>
    <t>Hidrômetro DN 20 (½), 3,0 m³/h fornecimento e instalação. AF_11/2016</t>
  </si>
  <si>
    <t>Itarana, 12 de janeiro de 2020.</t>
  </si>
  <si>
    <t>Itarana, 12 de janeiro de 2021.</t>
  </si>
  <si>
    <t>Itarana, 12 de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</si>
</sst>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mmmm\,\ yyyy;@"/>
    <numFmt numFmtId="172" formatCode="0.0000"/>
    <numFmt numFmtId="173" formatCode="0.0%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3"/>
      <name val="Arial"/>
      <family val="2"/>
    </font>
    <font>
      <b/>
      <sz val="3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sz val="10"/>
      <color indexed="8"/>
      <name val="Calibri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7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0" fontId="6" fillId="25" borderId="18" applyNumberFormat="0" applyFont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44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</cellStyleXfs>
  <cellXfs count="436">
    <xf numFmtId="0" fontId="0" fillId="0" borderId="0" xfId="0"/>
    <xf numFmtId="4" fontId="2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horizontal="center" vertical="center"/>
    </xf>
    <xf numFmtId="164" fontId="7" fillId="27" borderId="10" xfId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3" fontId="29" fillId="3" borderId="10" xfId="1" applyNumberFormat="1" applyFont="1" applyFill="1" applyBorder="1" applyAlignment="1">
      <alignment horizontal="center" vertical="center"/>
    </xf>
    <xf numFmtId="170" fontId="29" fillId="0" borderId="21" xfId="1" applyNumberFormat="1" applyFont="1" applyBorder="1" applyAlignment="1">
      <alignment horizontal="right" vertical="center"/>
    </xf>
    <xf numFmtId="170" fontId="29" fillId="28" borderId="10" xfId="1" applyNumberFormat="1" applyFont="1" applyFill="1" applyBorder="1" applyAlignment="1">
      <alignment horizontal="right" vertical="center"/>
    </xf>
    <xf numFmtId="4" fontId="6" fillId="26" borderId="0" xfId="0" applyNumberFormat="1" applyFont="1" applyFill="1" applyAlignment="1">
      <alignment horizontal="center" vertical="center"/>
    </xf>
    <xf numFmtId="3" fontId="6" fillId="26" borderId="0" xfId="0" applyNumberFormat="1" applyFont="1" applyFill="1" applyBorder="1" applyAlignment="1">
      <alignment horizontal="center"/>
    </xf>
    <xf numFmtId="2" fontId="6" fillId="26" borderId="0" xfId="0" applyNumberFormat="1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horizontal="center"/>
    </xf>
    <xf numFmtId="4" fontId="6" fillId="26" borderId="3" xfId="0" applyNumberFormat="1" applyFont="1" applyFill="1" applyBorder="1" applyAlignment="1">
      <alignment horizontal="center"/>
    </xf>
    <xf numFmtId="2" fontId="7" fillId="26" borderId="0" xfId="0" applyNumberFormat="1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horizontal="center" vertical="center"/>
    </xf>
    <xf numFmtId="4" fontId="6" fillId="26" borderId="0" xfId="4" applyNumberFormat="1" applyFont="1" applyFill="1" applyBorder="1" applyAlignment="1">
      <alignment horizontal="center" vertical="center"/>
    </xf>
    <xf numFmtId="3" fontId="30" fillId="26" borderId="2" xfId="4" applyNumberFormat="1" applyFont="1" applyFill="1" applyBorder="1" applyAlignment="1">
      <alignment horizontal="right" vertical="top"/>
    </xf>
    <xf numFmtId="0" fontId="30" fillId="26" borderId="2" xfId="4" applyFont="1" applyFill="1" applyBorder="1" applyAlignment="1">
      <alignment vertical="top" wrapText="1"/>
    </xf>
    <xf numFmtId="3" fontId="30" fillId="26" borderId="0" xfId="4" applyNumberFormat="1" applyFont="1" applyFill="1" applyBorder="1" applyAlignment="1">
      <alignment horizontal="center" vertical="top"/>
    </xf>
    <xf numFmtId="2" fontId="30" fillId="26" borderId="0" xfId="5" applyNumberFormat="1" applyFont="1" applyFill="1" applyBorder="1" applyAlignment="1">
      <alignment horizontal="center" vertical="top"/>
    </xf>
    <xf numFmtId="2" fontId="30" fillId="26" borderId="0" xfId="4" applyNumberFormat="1" applyFont="1" applyFill="1" applyBorder="1" applyAlignment="1">
      <alignment horizontal="center" vertical="top"/>
    </xf>
    <xf numFmtId="4" fontId="31" fillId="26" borderId="0" xfId="4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/>
    </xf>
    <xf numFmtId="4" fontId="30" fillId="26" borderId="0" xfId="1" applyNumberFormat="1" applyFont="1" applyFill="1" applyBorder="1" applyAlignment="1">
      <alignment horizontal="center" vertical="top" wrapText="1"/>
    </xf>
    <xf numFmtId="4" fontId="30" fillId="26" borderId="0" xfId="1" applyNumberFormat="1" applyFont="1" applyFill="1" applyBorder="1" applyAlignment="1">
      <alignment horizontal="center" vertical="top"/>
    </xf>
    <xf numFmtId="4" fontId="30" fillId="26" borderId="3" xfId="1" applyNumberFormat="1" applyFont="1" applyFill="1" applyBorder="1" applyAlignment="1">
      <alignment horizontal="center" vertical="top"/>
    </xf>
    <xf numFmtId="4" fontId="30" fillId="26" borderId="0" xfId="4" applyNumberFormat="1" applyFont="1" applyFill="1" applyBorder="1" applyAlignment="1">
      <alignment horizontal="center" vertical="center"/>
    </xf>
    <xf numFmtId="3" fontId="7" fillId="26" borderId="2" xfId="4" applyNumberFormat="1" applyFont="1" applyFill="1" applyBorder="1" applyAlignment="1">
      <alignment horizontal="right" vertical="top"/>
    </xf>
    <xf numFmtId="0" fontId="6" fillId="26" borderId="2" xfId="4" applyFont="1" applyFill="1" applyBorder="1" applyAlignment="1">
      <alignment vertical="top" wrapText="1"/>
    </xf>
    <xf numFmtId="2" fontId="6" fillId="26" borderId="0" xfId="5" applyNumberFormat="1" applyFont="1" applyFill="1" applyBorder="1" applyAlignment="1">
      <alignment horizontal="center" vertical="top"/>
    </xf>
    <xf numFmtId="2" fontId="6" fillId="26" borderId="0" xfId="4" applyNumberFormat="1" applyFont="1" applyFill="1" applyBorder="1" applyAlignment="1">
      <alignment horizontal="center" vertical="top"/>
    </xf>
    <xf numFmtId="4" fontId="6" fillId="26" borderId="0" xfId="4" applyNumberFormat="1" applyFont="1" applyFill="1" applyBorder="1" applyAlignment="1">
      <alignment horizontal="center" vertical="top"/>
    </xf>
    <xf numFmtId="4" fontId="6" fillId="26" borderId="0" xfId="1" applyNumberFormat="1" applyFont="1" applyFill="1" applyBorder="1" applyAlignment="1">
      <alignment horizontal="center" vertical="top"/>
    </xf>
    <xf numFmtId="4" fontId="6" fillId="26" borderId="0" xfId="1" applyNumberFormat="1" applyFont="1" applyFill="1" applyBorder="1" applyAlignment="1">
      <alignment horizontal="center" vertical="top" wrapText="1"/>
    </xf>
    <xf numFmtId="4" fontId="6" fillId="26" borderId="3" xfId="1" applyNumberFormat="1" applyFont="1" applyFill="1" applyBorder="1" applyAlignment="1">
      <alignment horizontal="center" vertical="top"/>
    </xf>
    <xf numFmtId="4" fontId="6" fillId="26" borderId="3" xfId="4" applyNumberFormat="1" applyFont="1" applyFill="1" applyBorder="1" applyAlignment="1">
      <alignment horizontal="center" vertical="top"/>
    </xf>
    <xf numFmtId="0" fontId="7" fillId="26" borderId="7" xfId="4" applyFont="1" applyFill="1" applyBorder="1" applyAlignment="1">
      <alignment vertical="top" wrapText="1"/>
    </xf>
    <xf numFmtId="3" fontId="7" fillId="26" borderId="8" xfId="4" applyNumberFormat="1" applyFont="1" applyFill="1" applyBorder="1" applyAlignment="1">
      <alignment horizontal="center" vertical="top"/>
    </xf>
    <xf numFmtId="2" fontId="7" fillId="26" borderId="8" xfId="5" applyNumberFormat="1" applyFont="1" applyFill="1" applyBorder="1" applyAlignment="1">
      <alignment horizontal="center" vertical="top"/>
    </xf>
    <xf numFmtId="2" fontId="7" fillId="26" borderId="8" xfId="4" applyNumberFormat="1" applyFont="1" applyFill="1" applyBorder="1" applyAlignment="1">
      <alignment horizontal="center" vertical="top"/>
    </xf>
    <xf numFmtId="4" fontId="6" fillId="26" borderId="8" xfId="4" applyNumberFormat="1" applyFont="1" applyFill="1" applyBorder="1" applyAlignment="1">
      <alignment horizontal="center" vertical="top"/>
    </xf>
    <xf numFmtId="4" fontId="7" fillId="26" borderId="8" xfId="4" applyNumberFormat="1" applyFont="1" applyFill="1" applyBorder="1" applyAlignment="1">
      <alignment horizontal="center" vertical="top"/>
    </xf>
    <xf numFmtId="4" fontId="7" fillId="26" borderId="11" xfId="1" applyNumberFormat="1" applyFont="1" applyFill="1" applyBorder="1" applyAlignment="1">
      <alignment horizontal="center" vertical="top"/>
    </xf>
    <xf numFmtId="4" fontId="7" fillId="26" borderId="11" xfId="4" applyNumberFormat="1" applyFont="1" applyFill="1" applyBorder="1" applyAlignment="1">
      <alignment horizontal="center" vertical="top"/>
    </xf>
    <xf numFmtId="0" fontId="28" fillId="26" borderId="2" xfId="4" applyFont="1" applyFill="1" applyBorder="1" applyAlignment="1">
      <alignment vertical="top" wrapText="1"/>
    </xf>
    <xf numFmtId="0" fontId="7" fillId="26" borderId="2" xfId="4" applyFont="1" applyFill="1" applyBorder="1" applyAlignment="1">
      <alignment vertical="top" wrapText="1"/>
    </xf>
    <xf numFmtId="3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horizontal="center" vertical="top"/>
    </xf>
    <xf numFmtId="2" fontId="7" fillId="26" borderId="0" xfId="4" applyNumberFormat="1" applyFont="1" applyFill="1" applyBorder="1" applyAlignment="1">
      <alignment horizontal="center" vertical="top"/>
    </xf>
    <xf numFmtId="4" fontId="7" fillId="26" borderId="0" xfId="4" applyNumberFormat="1" applyFont="1" applyFill="1" applyBorder="1" applyAlignment="1">
      <alignment horizontal="center" vertical="top"/>
    </xf>
    <xf numFmtId="4" fontId="7" fillId="26" borderId="3" xfId="1" applyNumberFormat="1" applyFont="1" applyFill="1" applyBorder="1" applyAlignment="1">
      <alignment horizontal="center" vertical="top"/>
    </xf>
    <xf numFmtId="4" fontId="7" fillId="26" borderId="3" xfId="4" applyNumberFormat="1" applyFont="1" applyFill="1" applyBorder="1" applyAlignment="1">
      <alignment horizontal="center" vertical="top"/>
    </xf>
    <xf numFmtId="4" fontId="6" fillId="26" borderId="2" xfId="0" applyNumberFormat="1" applyFont="1" applyFill="1" applyBorder="1" applyAlignment="1">
      <alignment horizontal="center" vertical="center" wrapText="1"/>
    </xf>
    <xf numFmtId="3" fontId="6" fillId="26" borderId="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Border="1" applyAlignment="1">
      <alignment horizontal="center" vertical="center"/>
    </xf>
    <xf numFmtId="3" fontId="6" fillId="26" borderId="0" xfId="4" applyNumberFormat="1" applyFont="1" applyFill="1" applyBorder="1" applyAlignment="1">
      <alignment horizontal="center" vertical="top"/>
    </xf>
    <xf numFmtId="44" fontId="7" fillId="27" borderId="10" xfId="83" applyFont="1" applyFill="1" applyBorder="1" applyAlignment="1">
      <alignment horizontal="center" vertical="center"/>
    </xf>
    <xf numFmtId="44" fontId="7" fillId="0" borderId="10" xfId="83" applyFont="1" applyFill="1" applyBorder="1" applyAlignment="1">
      <alignment horizontal="center" vertical="center"/>
    </xf>
    <xf numFmtId="44" fontId="7" fillId="0" borderId="10" xfId="83" applyFont="1" applyFill="1" applyBorder="1" applyAlignment="1">
      <alignment horizontal="right" vertical="center" indent="1"/>
    </xf>
    <xf numFmtId="44" fontId="0" fillId="0" borderId="0" xfId="83" applyFont="1" applyFill="1" applyAlignment="1">
      <alignment horizontal="center" vertical="center"/>
    </xf>
    <xf numFmtId="3" fontId="28" fillId="26" borderId="2" xfId="4" quotePrefix="1" applyNumberFormat="1" applyFont="1" applyFill="1" applyBorder="1" applyAlignment="1">
      <alignment horizontal="right" vertical="top"/>
    </xf>
    <xf numFmtId="2" fontId="6" fillId="26" borderId="0" xfId="4" applyNumberFormat="1" applyFont="1" applyFill="1" applyBorder="1" applyAlignment="1">
      <alignment horizontal="center" vertical="top" wrapText="1"/>
    </xf>
    <xf numFmtId="4" fontId="6" fillId="0" borderId="0" xfId="64" applyNumberFormat="1" applyAlignment="1">
      <alignment horizontal="center" vertical="center"/>
    </xf>
    <xf numFmtId="4" fontId="6" fillId="0" borderId="5" xfId="64" applyNumberFormat="1" applyFont="1" applyBorder="1" applyAlignment="1">
      <alignment horizontal="center" vertical="center"/>
    </xf>
    <xf numFmtId="4" fontId="6" fillId="26" borderId="0" xfId="64" applyNumberFormat="1" applyFill="1" applyBorder="1" applyAlignment="1">
      <alignment horizontal="center" vertical="center"/>
    </xf>
    <xf numFmtId="4" fontId="6" fillId="26" borderId="0" xfId="64" applyNumberFormat="1" applyFont="1" applyFill="1" applyBorder="1" applyAlignment="1">
      <alignment horizontal="center" vertical="center"/>
    </xf>
    <xf numFmtId="4" fontId="6" fillId="0" borderId="0" xfId="64" applyNumberFormat="1" applyFont="1" applyAlignment="1">
      <alignment horizontal="center" vertical="center"/>
    </xf>
    <xf numFmtId="4" fontId="6" fillId="2" borderId="0" xfId="64" applyNumberFormat="1" applyFont="1" applyFill="1" applyBorder="1" applyAlignment="1">
      <alignment horizontal="center" vertical="center"/>
    </xf>
    <xf numFmtId="0" fontId="6" fillId="2" borderId="5" xfId="64" applyFont="1" applyFill="1" applyBorder="1" applyAlignment="1">
      <alignment horizontal="center" vertical="center"/>
    </xf>
    <xf numFmtId="0" fontId="32" fillId="29" borderId="20" xfId="64" applyFont="1" applyFill="1" applyBorder="1" applyAlignment="1">
      <alignment horizontal="center" vertical="center"/>
    </xf>
    <xf numFmtId="10" fontId="29" fillId="29" borderId="20" xfId="64" applyNumberFormat="1" applyFont="1" applyFill="1" applyBorder="1" applyAlignment="1">
      <alignment horizontal="right" vertical="center"/>
    </xf>
    <xf numFmtId="0" fontId="32" fillId="0" borderId="21" xfId="64" applyFont="1" applyBorder="1" applyAlignment="1">
      <alignment horizontal="center" vertical="center"/>
    </xf>
    <xf numFmtId="10" fontId="29" fillId="28" borderId="10" xfId="64" applyNumberFormat="1" applyFont="1" applyFill="1" applyBorder="1" applyAlignment="1">
      <alignment horizontal="right" vertical="center"/>
    </xf>
    <xf numFmtId="0" fontId="7" fillId="26" borderId="2" xfId="0" applyFont="1" applyFill="1" applyBorder="1" applyAlignment="1">
      <alignment vertical="center"/>
    </xf>
    <xf numFmtId="0" fontId="7" fillId="26" borderId="0" xfId="0" applyFont="1" applyFill="1" applyBorder="1" applyAlignment="1">
      <alignment vertical="center"/>
    </xf>
    <xf numFmtId="4" fontId="6" fillId="0" borderId="0" xfId="64" applyNumberFormat="1" applyBorder="1" applyAlignment="1">
      <alignment horizontal="center" vertical="center"/>
    </xf>
    <xf numFmtId="4" fontId="6" fillId="26" borderId="2" xfId="64" applyNumberFormat="1" applyFill="1" applyBorder="1" applyAlignment="1">
      <alignment horizontal="center" vertical="center"/>
    </xf>
    <xf numFmtId="4" fontId="6" fillId="26" borderId="3" xfId="64" applyNumberFormat="1" applyFill="1" applyBorder="1" applyAlignment="1">
      <alignment horizontal="center" vertical="center"/>
    </xf>
    <xf numFmtId="4" fontId="6" fillId="0" borderId="2" xfId="64" applyNumberFormat="1" applyBorder="1" applyAlignment="1">
      <alignment horizontal="center" vertical="center"/>
    </xf>
    <xf numFmtId="4" fontId="6" fillId="0" borderId="3" xfId="64" applyNumberFormat="1" applyBorder="1" applyAlignment="1">
      <alignment horizontal="center" vertical="center"/>
    </xf>
    <xf numFmtId="4" fontId="6" fillId="0" borderId="4" xfId="64" applyNumberFormat="1" applyBorder="1" applyAlignment="1">
      <alignment horizontal="center" vertical="center"/>
    </xf>
    <xf numFmtId="4" fontId="6" fillId="0" borderId="5" xfId="64" applyNumberFormat="1" applyBorder="1" applyAlignment="1">
      <alignment horizontal="center" vertical="center"/>
    </xf>
    <xf numFmtId="4" fontId="6" fillId="0" borderId="24" xfId="64" applyNumberFormat="1" applyBorder="1" applyAlignment="1">
      <alignment horizontal="center" vertical="center"/>
    </xf>
    <xf numFmtId="0" fontId="37" fillId="2" borderId="0" xfId="64" applyFont="1" applyFill="1" applyBorder="1" applyAlignment="1">
      <alignment horizontal="center" vertical="center"/>
    </xf>
    <xf numFmtId="165" fontId="6" fillId="2" borderId="0" xfId="64" applyNumberFormat="1" applyFont="1" applyFill="1" applyBorder="1" applyAlignment="1">
      <alignment horizontal="right" vertical="center"/>
    </xf>
    <xf numFmtId="49" fontId="7" fillId="28" borderId="10" xfId="0" applyNumberFormat="1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left" vertical="center" wrapText="1"/>
    </xf>
    <xf numFmtId="44" fontId="7" fillId="28" borderId="10" xfId="83" applyFont="1" applyFill="1" applyBorder="1" applyAlignment="1">
      <alignment horizontal="center" vertical="center"/>
    </xf>
    <xf numFmtId="164" fontId="7" fillId="28" borderId="10" xfId="1" applyFont="1" applyFill="1" applyBorder="1" applyAlignment="1">
      <alignment horizontal="center" vertical="center"/>
    </xf>
    <xf numFmtId="4" fontId="7" fillId="28" borderId="10" xfId="0" applyNumberFormat="1" applyFont="1" applyFill="1" applyBorder="1" applyAlignment="1">
      <alignment horizontal="center" vertical="center"/>
    </xf>
    <xf numFmtId="3" fontId="28" fillId="26" borderId="0" xfId="4" applyNumberFormat="1" applyFont="1" applyFill="1" applyBorder="1" applyAlignment="1">
      <alignment horizontal="center" vertical="top"/>
    </xf>
    <xf numFmtId="2" fontId="28" fillId="26" borderId="0" xfId="5" applyNumberFormat="1" applyFont="1" applyFill="1" applyBorder="1" applyAlignment="1">
      <alignment horizontal="center" vertical="top"/>
    </xf>
    <xf numFmtId="2" fontId="28" fillId="26" borderId="0" xfId="4" applyNumberFormat="1" applyFont="1" applyFill="1" applyBorder="1" applyAlignment="1">
      <alignment horizontal="center" vertical="top"/>
    </xf>
    <xf numFmtId="4" fontId="39" fillId="26" borderId="0" xfId="4" applyNumberFormat="1" applyFont="1" applyFill="1" applyBorder="1" applyAlignment="1">
      <alignment horizontal="center" vertical="top"/>
    </xf>
    <xf numFmtId="4" fontId="39" fillId="26" borderId="0" xfId="1" applyNumberFormat="1" applyFont="1" applyFill="1" applyBorder="1" applyAlignment="1">
      <alignment horizontal="center" vertical="top"/>
    </xf>
    <xf numFmtId="4" fontId="28" fillId="26" borderId="0" xfId="1" applyNumberFormat="1" applyFont="1" applyFill="1" applyBorder="1" applyAlignment="1">
      <alignment horizontal="center" vertical="top" wrapText="1"/>
    </xf>
    <xf numFmtId="4" fontId="28" fillId="26" borderId="0" xfId="1" applyNumberFormat="1" applyFont="1" applyFill="1" applyBorder="1" applyAlignment="1">
      <alignment horizontal="center" vertical="top"/>
    </xf>
    <xf numFmtId="4" fontId="28" fillId="26" borderId="3" xfId="1" applyNumberFormat="1" applyFont="1" applyFill="1" applyBorder="1" applyAlignment="1">
      <alignment horizontal="center" vertical="top"/>
    </xf>
    <xf numFmtId="4" fontId="28" fillId="26" borderId="3" xfId="4" applyNumberFormat="1" applyFont="1" applyFill="1" applyBorder="1" applyAlignment="1">
      <alignment horizontal="center" vertical="top"/>
    </xf>
    <xf numFmtId="4" fontId="28" fillId="26" borderId="0" xfId="4" applyNumberFormat="1" applyFont="1" applyFill="1" applyBorder="1" applyAlignment="1">
      <alignment horizontal="center" vertical="center"/>
    </xf>
    <xf numFmtId="0" fontId="6" fillId="26" borderId="2" xfId="4" applyFont="1" applyFill="1" applyBorder="1" applyAlignment="1">
      <alignment vertical="top"/>
    </xf>
    <xf numFmtId="4" fontId="39" fillId="26" borderId="0" xfId="4" applyNumberFormat="1" applyFont="1" applyFill="1" applyBorder="1" applyAlignment="1">
      <alignment horizontal="center" vertical="center"/>
    </xf>
    <xf numFmtId="3" fontId="7" fillId="26" borderId="22" xfId="4" applyNumberFormat="1" applyFont="1" applyFill="1" applyBorder="1" applyAlignment="1">
      <alignment horizontal="right" vertical="top"/>
    </xf>
    <xf numFmtId="3" fontId="6" fillId="26" borderId="2" xfId="4" applyNumberFormat="1" applyFont="1" applyFill="1" applyBorder="1" applyAlignment="1">
      <alignment horizontal="right" vertical="top"/>
    </xf>
    <xf numFmtId="0" fontId="6" fillId="26" borderId="0" xfId="0" applyFont="1" applyFill="1" applyBorder="1" applyAlignment="1">
      <alignment horizontal="center"/>
    </xf>
    <xf numFmtId="0" fontId="6" fillId="26" borderId="0" xfId="4" applyFont="1" applyFill="1" applyBorder="1" applyAlignment="1">
      <alignment horizontal="center" vertical="top" wrapText="1"/>
    </xf>
    <xf numFmtId="4" fontId="6" fillId="26" borderId="0" xfId="4" applyNumberFormat="1" applyFont="1" applyFill="1" applyBorder="1" applyAlignment="1">
      <alignment horizontal="center" vertical="top" wrapText="1"/>
    </xf>
    <xf numFmtId="4" fontId="6" fillId="26" borderId="3" xfId="4" applyNumberFormat="1" applyFont="1" applyFill="1" applyBorder="1" applyAlignment="1">
      <alignment horizontal="center" vertical="top" wrapText="1"/>
    </xf>
    <xf numFmtId="0" fontId="29" fillId="3" borderId="0" xfId="64" applyFont="1" applyFill="1" applyBorder="1" applyAlignment="1">
      <alignment horizontal="center" vertical="center"/>
    </xf>
    <xf numFmtId="3" fontId="29" fillId="3" borderId="0" xfId="1" applyNumberFormat="1" applyFont="1" applyFill="1" applyBorder="1" applyAlignment="1">
      <alignment horizontal="center" vertical="center"/>
    </xf>
    <xf numFmtId="10" fontId="29" fillId="29" borderId="0" xfId="64" applyNumberFormat="1" applyFont="1" applyFill="1" applyBorder="1" applyAlignment="1">
      <alignment horizontal="right" vertical="center"/>
    </xf>
    <xf numFmtId="170" fontId="29" fillId="0" borderId="0" xfId="1" applyNumberFormat="1" applyFont="1" applyBorder="1" applyAlignment="1">
      <alignment horizontal="right" vertical="center"/>
    </xf>
    <xf numFmtId="10" fontId="29" fillId="28" borderId="0" xfId="64" applyNumberFormat="1" applyFont="1" applyFill="1" applyBorder="1" applyAlignment="1">
      <alignment horizontal="right" vertical="center"/>
    </xf>
    <xf numFmtId="170" fontId="29" fillId="28" borderId="0" xfId="1" applyNumberFormat="1" applyFont="1" applyFill="1" applyBorder="1" applyAlignment="1">
      <alignment horizontal="right" vertical="center"/>
    </xf>
    <xf numFmtId="4" fontId="6" fillId="26" borderId="0" xfId="0" applyNumberFormat="1" applyFont="1" applyFill="1" applyBorder="1" applyAlignment="1">
      <alignment horizontal="center"/>
    </xf>
    <xf numFmtId="4" fontId="39" fillId="0" borderId="0" xfId="64" applyNumberFormat="1" applyFont="1" applyAlignment="1">
      <alignment horizontal="center" vertical="center"/>
    </xf>
    <xf numFmtId="4" fontId="39" fillId="0" borderId="5" xfId="64" applyNumberFormat="1" applyFont="1" applyBorder="1" applyAlignment="1">
      <alignment horizontal="center" vertical="center"/>
    </xf>
    <xf numFmtId="4" fontId="39" fillId="0" borderId="0" xfId="64" applyNumberFormat="1" applyFont="1" applyBorder="1" applyAlignment="1">
      <alignment horizontal="center" vertical="center"/>
    </xf>
    <xf numFmtId="0" fontId="44" fillId="0" borderId="0" xfId="64" applyFont="1"/>
    <xf numFmtId="0" fontId="44" fillId="27" borderId="9" xfId="64" applyFont="1" applyFill="1" applyBorder="1" applyAlignment="1">
      <alignment horizontal="center" vertical="center"/>
    </xf>
    <xf numFmtId="0" fontId="45" fillId="28" borderId="10" xfId="64" applyFont="1" applyFill="1" applyBorder="1" applyAlignment="1">
      <alignment horizontal="left" vertical="top"/>
    </xf>
    <xf numFmtId="0" fontId="45" fillId="28" borderId="10" xfId="64" applyFont="1" applyFill="1" applyBorder="1" applyAlignment="1">
      <alignment horizontal="right" vertical="top" wrapText="1"/>
    </xf>
    <xf numFmtId="0" fontId="45" fillId="28" borderId="10" xfId="64" applyFont="1" applyFill="1" applyBorder="1" applyAlignment="1">
      <alignment horizontal="right" vertical="top"/>
    </xf>
    <xf numFmtId="0" fontId="44" fillId="0" borderId="0" xfId="64" applyFont="1" applyAlignment="1">
      <alignment horizontal="center" vertical="top"/>
    </xf>
    <xf numFmtId="2" fontId="45" fillId="28" borderId="10" xfId="64" applyNumberFormat="1" applyFont="1" applyFill="1" applyBorder="1"/>
    <xf numFmtId="0" fontId="44" fillId="0" borderId="0" xfId="64" applyFont="1" applyAlignment="1">
      <alignment vertical="top"/>
    </xf>
    <xf numFmtId="0" fontId="44" fillId="26" borderId="10" xfId="64" applyFont="1" applyFill="1" applyBorder="1"/>
    <xf numFmtId="0" fontId="44" fillId="26" borderId="10" xfId="64" applyFont="1" applyFill="1" applyBorder="1" applyAlignment="1">
      <alignment horizontal="right"/>
    </xf>
    <xf numFmtId="2" fontId="44" fillId="26" borderId="10" xfId="64" applyNumberFormat="1" applyFont="1" applyFill="1" applyBorder="1"/>
    <xf numFmtId="0" fontId="44" fillId="26" borderId="0" xfId="64" applyFont="1" applyFill="1"/>
    <xf numFmtId="0" fontId="45" fillId="26" borderId="0" xfId="64" applyFont="1" applyFill="1" applyAlignment="1">
      <alignment horizontal="right"/>
    </xf>
    <xf numFmtId="0" fontId="45" fillId="28" borderId="10" xfId="64" applyFont="1" applyFill="1" applyBorder="1"/>
    <xf numFmtId="0" fontId="44" fillId="26" borderId="10" xfId="64" applyFont="1" applyFill="1" applyBorder="1" applyAlignment="1">
      <alignment horizontal="center"/>
    </xf>
    <xf numFmtId="0" fontId="45" fillId="28" borderId="9" xfId="64" applyFont="1" applyFill="1" applyBorder="1"/>
    <xf numFmtId="0" fontId="45" fillId="26" borderId="9" xfId="64" applyFont="1" applyFill="1" applyBorder="1" applyAlignment="1">
      <alignment horizontal="right"/>
    </xf>
    <xf numFmtId="2" fontId="45" fillId="28" borderId="9" xfId="64" applyNumberFormat="1" applyFont="1" applyFill="1" applyBorder="1"/>
    <xf numFmtId="0" fontId="45" fillId="28" borderId="10" xfId="64" applyFont="1" applyFill="1" applyBorder="1" applyAlignment="1">
      <alignment horizontal="left" vertical="center"/>
    </xf>
    <xf numFmtId="0" fontId="45" fillId="28" borderId="10" xfId="64" applyFont="1" applyFill="1" applyBorder="1" applyAlignment="1">
      <alignment horizontal="right" vertical="center" wrapText="1"/>
    </xf>
    <xf numFmtId="0" fontId="45" fillId="28" borderId="10" xfId="64" applyFont="1" applyFill="1" applyBorder="1" applyAlignment="1">
      <alignment horizontal="right" vertical="center"/>
    </xf>
    <xf numFmtId="0" fontId="44" fillId="0" borderId="0" xfId="64" applyFont="1" applyAlignment="1">
      <alignment vertical="center"/>
    </xf>
    <xf numFmtId="0" fontId="44" fillId="26" borderId="10" xfId="64" applyFont="1" applyFill="1" applyBorder="1" applyAlignment="1">
      <alignment wrapText="1"/>
    </xf>
    <xf numFmtId="0" fontId="44" fillId="26" borderId="10" xfId="64" applyFont="1" applyFill="1" applyBorder="1" applyAlignment="1">
      <alignment vertical="center" wrapText="1"/>
    </xf>
    <xf numFmtId="0" fontId="44" fillId="26" borderId="10" xfId="64" applyFont="1" applyFill="1" applyBorder="1" applyAlignment="1">
      <alignment vertical="center"/>
    </xf>
    <xf numFmtId="0" fontId="44" fillId="26" borderId="10" xfId="64" applyFont="1" applyFill="1" applyBorder="1" applyAlignment="1">
      <alignment horizontal="center" vertical="center"/>
    </xf>
    <xf numFmtId="2" fontId="44" fillId="26" borderId="10" xfId="64" applyNumberFormat="1" applyFont="1" applyFill="1" applyBorder="1" applyAlignment="1">
      <alignment vertical="center"/>
    </xf>
    <xf numFmtId="0" fontId="44" fillId="26" borderId="10" xfId="64" quotePrefix="1" applyFont="1" applyFill="1" applyBorder="1"/>
    <xf numFmtId="10" fontId="44" fillId="26" borderId="10" xfId="64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Border="1" applyAlignment="1">
      <alignment wrapText="1"/>
    </xf>
    <xf numFmtId="4" fontId="6" fillId="0" borderId="27" xfId="0" applyNumberFormat="1" applyFont="1" applyFill="1" applyBorder="1" applyAlignment="1">
      <alignment horizontal="center" vertical="center"/>
    </xf>
    <xf numFmtId="44" fontId="0" fillId="0" borderId="27" xfId="83" applyFont="1" applyBorder="1" applyAlignment="1">
      <alignment vertical="center"/>
    </xf>
    <xf numFmtId="44" fontId="0" fillId="0" borderId="28" xfId="83" applyFont="1" applyFill="1" applyBorder="1" applyAlignment="1">
      <alignment horizontal="right" vertical="center" indent="1"/>
    </xf>
    <xf numFmtId="0" fontId="6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wrapText="1"/>
    </xf>
    <xf numFmtId="4" fontId="6" fillId="0" borderId="30" xfId="0" applyNumberFormat="1" applyFont="1" applyFill="1" applyBorder="1" applyAlignment="1">
      <alignment horizontal="center" vertical="center"/>
    </xf>
    <xf numFmtId="44" fontId="0" fillId="0" borderId="30" xfId="83" applyFont="1" applyBorder="1" applyAlignment="1">
      <alignment vertical="center"/>
    </xf>
    <xf numFmtId="44" fontId="0" fillId="0" borderId="31" xfId="83" applyFont="1" applyFill="1" applyBorder="1" applyAlignment="1">
      <alignment horizontal="right" vertical="center" indent="1"/>
    </xf>
    <xf numFmtId="0" fontId="6" fillId="0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3" xfId="0" applyFont="1" applyBorder="1" applyAlignment="1">
      <alignment wrapText="1"/>
    </xf>
    <xf numFmtId="4" fontId="6" fillId="0" borderId="33" xfId="0" applyNumberFormat="1" applyFont="1" applyFill="1" applyBorder="1" applyAlignment="1">
      <alignment horizontal="center" vertical="center"/>
    </xf>
    <xf numFmtId="44" fontId="0" fillId="0" borderId="33" xfId="83" applyFont="1" applyBorder="1" applyAlignment="1">
      <alignment vertical="center"/>
    </xf>
    <xf numFmtId="44" fontId="0" fillId="0" borderId="34" xfId="83" applyFont="1" applyFill="1" applyBorder="1" applyAlignment="1">
      <alignment horizontal="right" vertical="center" indent="1"/>
    </xf>
    <xf numFmtId="44" fontId="0" fillId="0" borderId="30" xfId="83" applyFont="1" applyBorder="1" applyAlignment="1">
      <alignment horizontal="right" vertical="center"/>
    </xf>
    <xf numFmtId="0" fontId="6" fillId="26" borderId="30" xfId="0" applyFont="1" applyFill="1" applyBorder="1" applyAlignment="1">
      <alignment horizontal="center" vertical="center"/>
    </xf>
    <xf numFmtId="0" fontId="6" fillId="26" borderId="30" xfId="0" applyFont="1" applyFill="1" applyBorder="1" applyAlignment="1">
      <alignment wrapText="1"/>
    </xf>
    <xf numFmtId="49" fontId="6" fillId="26" borderId="30" xfId="0" applyNumberFormat="1" applyFont="1" applyFill="1" applyBorder="1" applyAlignment="1">
      <alignment horizontal="center" vertical="center"/>
    </xf>
    <xf numFmtId="4" fontId="6" fillId="26" borderId="30" xfId="0" applyNumberFormat="1" applyFont="1" applyFill="1" applyBorder="1" applyAlignment="1">
      <alignment horizontal="center" vertical="center"/>
    </xf>
    <xf numFmtId="44" fontId="6" fillId="26" borderId="30" xfId="83" applyFont="1" applyFill="1" applyBorder="1" applyAlignment="1">
      <alignment horizontal="right" vertical="center"/>
    </xf>
    <xf numFmtId="0" fontId="44" fillId="27" borderId="10" xfId="64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4" fillId="26" borderId="10" xfId="64" applyFont="1" applyFill="1" applyBorder="1" applyAlignment="1">
      <alignment horizontal="right" vertical="center"/>
    </xf>
    <xf numFmtId="10" fontId="44" fillId="26" borderId="10" xfId="64" applyNumberFormat="1" applyFont="1" applyFill="1" applyBorder="1" applyAlignment="1">
      <alignment horizontal="right" vertical="center"/>
    </xf>
    <xf numFmtId="2" fontId="44" fillId="26" borderId="10" xfId="64" applyNumberFormat="1" applyFont="1" applyFill="1" applyBorder="1" applyAlignment="1">
      <alignment horizontal="right" vertical="center"/>
    </xf>
    <xf numFmtId="0" fontId="44" fillId="26" borderId="10" xfId="64" quotePrefix="1" applyFont="1" applyFill="1" applyBorder="1" applyAlignment="1">
      <alignment vertical="center"/>
    </xf>
    <xf numFmtId="4" fontId="45" fillId="28" borderId="9" xfId="64" applyNumberFormat="1" applyFont="1" applyFill="1" applyBorder="1"/>
    <xf numFmtId="0" fontId="6" fillId="0" borderId="30" xfId="0" applyFont="1" applyBorder="1" applyAlignment="1">
      <alignment horizontal="center"/>
    </xf>
    <xf numFmtId="44" fontId="6" fillId="0" borderId="30" xfId="83" applyFont="1" applyBorder="1" applyAlignment="1">
      <alignment vertical="center"/>
    </xf>
    <xf numFmtId="44" fontId="6" fillId="0" borderId="31" xfId="83" applyFont="1" applyFill="1" applyBorder="1" applyAlignment="1">
      <alignment horizontal="right" vertical="center" indent="1"/>
    </xf>
    <xf numFmtId="2" fontId="44" fillId="26" borderId="10" xfId="64" applyNumberFormat="1" applyFont="1" applyFill="1" applyBorder="1" applyAlignment="1">
      <alignment horizontal="center" vertical="center"/>
    </xf>
    <xf numFmtId="0" fontId="44" fillId="26" borderId="10" xfId="64" quotePrefix="1" applyFont="1" applyFill="1" applyBorder="1" applyAlignment="1">
      <alignment horizontal="right" vertical="center"/>
    </xf>
    <xf numFmtId="0" fontId="51" fillId="0" borderId="0" xfId="64" applyFont="1"/>
    <xf numFmtId="0" fontId="6" fillId="0" borderId="0" xfId="64"/>
    <xf numFmtId="0" fontId="52" fillId="0" borderId="0" xfId="64" applyFont="1" applyAlignment="1">
      <alignment horizontal="right" vertical="center"/>
    </xf>
    <xf numFmtId="0" fontId="29" fillId="0" borderId="0" xfId="64" applyFont="1" applyAlignment="1">
      <alignment horizontal="center"/>
    </xf>
    <xf numFmtId="10" fontId="29" fillId="30" borderId="0" xfId="64" applyNumberFormat="1" applyFont="1" applyFill="1" applyAlignment="1" applyProtection="1">
      <alignment horizontal="left" vertical="center" wrapText="1"/>
      <protection locked="0"/>
    </xf>
    <xf numFmtId="0" fontId="32" fillId="0" borderId="0" xfId="64" applyFont="1" applyAlignment="1">
      <alignment horizontal="right" vertical="center"/>
    </xf>
    <xf numFmtId="10" fontId="29" fillId="0" borderId="0" xfId="64" applyNumberFormat="1" applyFont="1" applyAlignment="1">
      <alignment horizontal="left" vertical="center"/>
    </xf>
    <xf numFmtId="0" fontId="29" fillId="0" borderId="0" xfId="64" applyFont="1" applyAlignment="1">
      <alignment horizontal="center" wrapText="1"/>
    </xf>
    <xf numFmtId="0" fontId="29" fillId="0" borderId="0" xfId="64" applyFont="1" applyAlignment="1">
      <alignment wrapText="1"/>
    </xf>
    <xf numFmtId="0" fontId="6" fillId="0" borderId="0" xfId="85"/>
    <xf numFmtId="0" fontId="53" fillId="0" borderId="0" xfId="85" applyFont="1"/>
    <xf numFmtId="0" fontId="54" fillId="0" borderId="0" xfId="85" applyFont="1"/>
    <xf numFmtId="0" fontId="7" fillId="0" borderId="0" xfId="85" applyFont="1" applyAlignment="1">
      <alignment horizontal="center"/>
    </xf>
    <xf numFmtId="0" fontId="7" fillId="0" borderId="0" xfId="85" applyFont="1"/>
    <xf numFmtId="0" fontId="6" fillId="30" borderId="0" xfId="85" applyFill="1" applyProtection="1">
      <protection locked="0"/>
    </xf>
    <xf numFmtId="0" fontId="54" fillId="0" borderId="0" xfId="85" applyFont="1" applyAlignment="1">
      <alignment horizontal="center"/>
    </xf>
    <xf numFmtId="0" fontId="6" fillId="0" borderId="0" xfId="85" applyAlignment="1">
      <alignment horizontal="center"/>
    </xf>
    <xf numFmtId="0" fontId="6" fillId="0" borderId="0" xfId="85" applyAlignment="1">
      <alignment horizontal="right"/>
    </xf>
    <xf numFmtId="0" fontId="6" fillId="0" borderId="35" xfId="85" applyBorder="1" applyAlignment="1">
      <alignment horizontal="justify" vertical="top" wrapText="1"/>
    </xf>
    <xf numFmtId="2" fontId="6" fillId="30" borderId="36" xfId="85" applyNumberFormat="1" applyFill="1" applyBorder="1" applyAlignment="1" applyProtection="1">
      <alignment horizontal="center" vertical="top" wrapText="1"/>
      <protection locked="0"/>
    </xf>
    <xf numFmtId="0" fontId="6" fillId="0" borderId="11" xfId="85" applyBorder="1" applyAlignment="1">
      <alignment horizontal="center" vertical="top" wrapText="1"/>
    </xf>
    <xf numFmtId="0" fontId="42" fillId="0" borderId="8" xfId="85" applyFont="1" applyBorder="1" applyAlignment="1">
      <alignment horizontal="justify" vertical="top" wrapText="1"/>
    </xf>
    <xf numFmtId="2" fontId="6" fillId="0" borderId="8" xfId="85" applyNumberFormat="1" applyBorder="1" applyAlignment="1">
      <alignment horizontal="center" vertical="top" wrapText="1"/>
    </xf>
    <xf numFmtId="0" fontId="6" fillId="0" borderId="8" xfId="85" applyBorder="1" applyAlignment="1">
      <alignment horizontal="center" vertical="top" wrapText="1"/>
    </xf>
    <xf numFmtId="0" fontId="7" fillId="0" borderId="35" xfId="85" applyFont="1" applyBorder="1" applyAlignment="1">
      <alignment horizontal="justify"/>
    </xf>
    <xf numFmtId="2" fontId="7" fillId="30" borderId="36" xfId="85" applyNumberFormat="1" applyFont="1" applyFill="1" applyBorder="1" applyAlignment="1">
      <alignment horizontal="center"/>
    </xf>
    <xf numFmtId="0" fontId="7" fillId="0" borderId="11" xfId="85" applyFont="1" applyBorder="1" applyAlignment="1">
      <alignment horizontal="center" vertical="top" wrapText="1"/>
    </xf>
    <xf numFmtId="0" fontId="42" fillId="0" borderId="35" xfId="85" applyFont="1" applyBorder="1" applyAlignment="1">
      <alignment horizontal="left" vertical="top" wrapText="1" indent="2"/>
    </xf>
    <xf numFmtId="2" fontId="6" fillId="30" borderId="36" xfId="85" applyNumberFormat="1" applyFill="1" applyBorder="1" applyAlignment="1">
      <alignment horizontal="center" vertical="top" wrapText="1"/>
    </xf>
    <xf numFmtId="2" fontId="6" fillId="0" borderId="11" xfId="85" applyNumberFormat="1" applyBorder="1" applyAlignment="1">
      <alignment horizontal="center" vertical="top" wrapText="1"/>
    </xf>
    <xf numFmtId="10" fontId="30" fillId="0" borderId="0" xfId="70" applyNumberFormat="1" applyFont="1" applyBorder="1" applyAlignment="1" applyProtection="1">
      <alignment horizontal="center" vertical="center" wrapText="1"/>
    </xf>
    <xf numFmtId="173" fontId="57" fillId="0" borderId="0" xfId="70" applyNumberFormat="1" applyFont="1" applyAlignment="1" applyProtection="1">
      <alignment horizontal="center"/>
    </xf>
    <xf numFmtId="0" fontId="38" fillId="0" borderId="0" xfId="85" applyFont="1" applyAlignment="1">
      <alignment horizontal="left"/>
    </xf>
    <xf numFmtId="0" fontId="38" fillId="0" borderId="0" xfId="64" applyFont="1" applyAlignment="1">
      <alignment vertical="center"/>
    </xf>
    <xf numFmtId="0" fontId="7" fillId="0" borderId="0" xfId="64" applyFont="1" applyAlignment="1">
      <alignment vertical="center"/>
    </xf>
    <xf numFmtId="0" fontId="58" fillId="0" borderId="0" xfId="64" applyFont="1" applyAlignment="1">
      <alignment vertical="center"/>
    </xf>
    <xf numFmtId="0" fontId="33" fillId="30" borderId="25" xfId="64" applyFont="1" applyFill="1" applyBorder="1" applyAlignment="1" applyProtection="1">
      <alignment horizontal="center" vertical="center"/>
      <protection locked="0"/>
    </xf>
    <xf numFmtId="0" fontId="58" fillId="30" borderId="0" xfId="64" applyFont="1" applyFill="1" applyAlignment="1" applyProtection="1">
      <alignment horizontal="center" vertical="center"/>
      <protection locked="0"/>
    </xf>
    <xf numFmtId="0" fontId="6" fillId="0" borderId="30" xfId="0" quotePrefix="1" applyFont="1" applyBorder="1" applyAlignment="1">
      <alignment wrapText="1"/>
    </xf>
    <xf numFmtId="3" fontId="7" fillId="30" borderId="2" xfId="4" applyNumberFormat="1" applyFont="1" applyFill="1" applyBorder="1" applyAlignment="1">
      <alignment horizontal="right" vertical="top"/>
    </xf>
    <xf numFmtId="0" fontId="7" fillId="30" borderId="2" xfId="4" applyFont="1" applyFill="1" applyBorder="1" applyAlignment="1">
      <alignment horizontal="left" vertical="top" wrapText="1"/>
    </xf>
    <xf numFmtId="3" fontId="6" fillId="30" borderId="0" xfId="4" applyNumberFormat="1" applyFont="1" applyFill="1" applyBorder="1" applyAlignment="1">
      <alignment horizontal="center" vertical="top"/>
    </xf>
    <xf numFmtId="2" fontId="6" fillId="30" borderId="0" xfId="5" applyNumberFormat="1" applyFont="1" applyFill="1" applyBorder="1" applyAlignment="1">
      <alignment horizontal="center" vertical="top"/>
    </xf>
    <xf numFmtId="2" fontId="6" fillId="30" borderId="0" xfId="4" applyNumberFormat="1" applyFont="1" applyFill="1" applyBorder="1" applyAlignment="1">
      <alignment horizontal="center" vertical="top"/>
    </xf>
    <xf numFmtId="4" fontId="6" fillId="30" borderId="0" xfId="4" applyNumberFormat="1" applyFont="1" applyFill="1" applyBorder="1" applyAlignment="1">
      <alignment horizontal="center" vertical="top"/>
    </xf>
    <xf numFmtId="4" fontId="6" fillId="30" borderId="0" xfId="1" applyNumberFormat="1" applyFont="1" applyFill="1" applyBorder="1" applyAlignment="1">
      <alignment horizontal="center" vertical="top"/>
    </xf>
    <xf numFmtId="4" fontId="6" fillId="30" borderId="0" xfId="1" applyNumberFormat="1" applyFont="1" applyFill="1" applyBorder="1" applyAlignment="1">
      <alignment horizontal="center" vertical="top" wrapText="1"/>
    </xf>
    <xf numFmtId="4" fontId="6" fillId="30" borderId="3" xfId="1" applyNumberFormat="1" applyFont="1" applyFill="1" applyBorder="1" applyAlignment="1">
      <alignment horizontal="center" vertical="top"/>
    </xf>
    <xf numFmtId="4" fontId="6" fillId="30" borderId="3" xfId="4" applyNumberFormat="1" applyFont="1" applyFill="1" applyBorder="1" applyAlignment="1">
      <alignment horizontal="center" vertical="top"/>
    </xf>
    <xf numFmtId="4" fontId="6" fillId="30" borderId="0" xfId="0" applyNumberFormat="1" applyFont="1" applyFill="1" applyAlignment="1">
      <alignment horizontal="center" vertical="center"/>
    </xf>
    <xf numFmtId="0" fontId="7" fillId="30" borderId="0" xfId="4" applyFont="1" applyFill="1" applyBorder="1" applyAlignment="1">
      <alignment horizontal="left" vertical="top" wrapText="1"/>
    </xf>
    <xf numFmtId="0" fontId="7" fillId="30" borderId="3" xfId="4" applyFont="1" applyFill="1" applyBorder="1" applyAlignment="1">
      <alignment horizontal="left" vertical="top" wrapText="1"/>
    </xf>
    <xf numFmtId="0" fontId="6" fillId="26" borderId="2" xfId="4" applyFont="1" applyFill="1" applyBorder="1" applyAlignment="1">
      <alignment horizontal="left" vertical="top" wrapText="1"/>
    </xf>
    <xf numFmtId="0" fontId="6" fillId="26" borderId="0" xfId="4" applyFont="1" applyFill="1" applyBorder="1" applyAlignment="1">
      <alignment horizontal="left" vertical="top" wrapText="1"/>
    </xf>
    <xf numFmtId="3" fontId="6" fillId="26" borderId="22" xfId="4" applyNumberFormat="1" applyFont="1" applyFill="1" applyBorder="1" applyAlignment="1">
      <alignment horizontal="right" vertical="top"/>
    </xf>
    <xf numFmtId="0" fontId="44" fillId="26" borderId="0" xfId="64" applyFont="1" applyFill="1" applyBorder="1" applyAlignment="1">
      <alignment vertical="center" wrapText="1"/>
    </xf>
    <xf numFmtId="0" fontId="44" fillId="26" borderId="0" xfId="64" applyFont="1" applyFill="1" applyBorder="1" applyAlignment="1">
      <alignment vertical="center"/>
    </xf>
    <xf numFmtId="0" fontId="44" fillId="26" borderId="0" xfId="64" applyFont="1" applyFill="1" applyBorder="1" applyAlignment="1">
      <alignment horizontal="center" vertical="center"/>
    </xf>
    <xf numFmtId="2" fontId="44" fillId="26" borderId="0" xfId="64" applyNumberFormat="1" applyFont="1" applyFill="1" applyBorder="1" applyAlignment="1">
      <alignment vertical="center"/>
    </xf>
    <xf numFmtId="172" fontId="44" fillId="26" borderId="0" xfId="64" applyNumberFormat="1" applyFont="1" applyFill="1" applyBorder="1" applyAlignment="1">
      <alignment horizontal="right" vertical="center"/>
    </xf>
    <xf numFmtId="2" fontId="44" fillId="26" borderId="9" xfId="64" applyNumberFormat="1" applyFont="1" applyFill="1" applyBorder="1" applyAlignment="1">
      <alignment horizontal="right" vertical="center"/>
    </xf>
    <xf numFmtId="0" fontId="44" fillId="26" borderId="10" xfId="64" applyFont="1" applyFill="1" applyBorder="1" applyAlignment="1">
      <alignment horizontal="center" vertical="center" wrapText="1"/>
    </xf>
    <xf numFmtId="0" fontId="6" fillId="26" borderId="30" xfId="0" applyFont="1" applyFill="1" applyBorder="1" applyAlignment="1">
      <alignment vertical="center" wrapText="1"/>
    </xf>
    <xf numFmtId="44" fontId="6" fillId="0" borderId="31" xfId="83" applyFont="1" applyFill="1" applyBorder="1" applyAlignment="1">
      <alignment horizontal="right" vertical="center"/>
    </xf>
    <xf numFmtId="44" fontId="0" fillId="0" borderId="10" xfId="83" applyFont="1" applyBorder="1" applyAlignment="1">
      <alignment horizontal="right" vertical="center"/>
    </xf>
    <xf numFmtId="0" fontId="6" fillId="0" borderId="30" xfId="0" applyFont="1" applyBorder="1" applyAlignment="1">
      <alignment vertical="center" wrapText="1"/>
    </xf>
    <xf numFmtId="0" fontId="6" fillId="26" borderId="0" xfId="4" applyFont="1" applyFill="1" applyBorder="1" applyAlignment="1">
      <alignment horizontal="center" vertical="top" wrapText="1"/>
    </xf>
    <xf numFmtId="0" fontId="37" fillId="2" borderId="2" xfId="64" applyFont="1" applyFill="1" applyBorder="1" applyAlignment="1">
      <alignment vertical="center"/>
    </xf>
    <xf numFmtId="0" fontId="37" fillId="2" borderId="0" xfId="64" applyFont="1" applyFill="1" applyBorder="1" applyAlignment="1">
      <alignment vertical="center"/>
    </xf>
    <xf numFmtId="0" fontId="7" fillId="2" borderId="2" xfId="64" applyFont="1" applyFill="1" applyBorder="1" applyAlignment="1">
      <alignment vertical="center"/>
    </xf>
    <xf numFmtId="0" fontId="7" fillId="2" borderId="0" xfId="64" applyFont="1" applyFill="1" applyBorder="1" applyAlignment="1">
      <alignment vertical="center"/>
    </xf>
    <xf numFmtId="0" fontId="6" fillId="2" borderId="5" xfId="64" applyFont="1" applyFill="1" applyBorder="1" applyAlignment="1">
      <alignment horizontal="right" vertical="center"/>
    </xf>
    <xf numFmtId="0" fontId="6" fillId="2" borderId="5" xfId="64" applyFont="1" applyFill="1" applyBorder="1" applyAlignment="1">
      <alignment vertical="center"/>
    </xf>
    <xf numFmtId="4" fontId="7" fillId="26" borderId="0" xfId="64" applyNumberFormat="1" applyFont="1" applyFill="1" applyBorder="1" applyAlignment="1">
      <alignment horizontal="left" vertical="center"/>
    </xf>
    <xf numFmtId="4" fontId="6" fillId="26" borderId="3" xfId="64" applyNumberFormat="1" applyFont="1" applyFill="1" applyBorder="1" applyAlignment="1">
      <alignment horizontal="right" vertical="center"/>
    </xf>
    <xf numFmtId="4" fontId="7" fillId="26" borderId="2" xfId="64" applyNumberFormat="1" applyFont="1" applyFill="1" applyBorder="1" applyAlignment="1">
      <alignment vertical="center"/>
    </xf>
    <xf numFmtId="4" fontId="6" fillId="26" borderId="0" xfId="64" applyNumberFormat="1" applyFont="1" applyFill="1" applyBorder="1" applyAlignment="1">
      <alignment vertical="center"/>
    </xf>
    <xf numFmtId="4" fontId="7" fillId="26" borderId="4" xfId="64" applyNumberFormat="1" applyFont="1" applyFill="1" applyBorder="1" applyAlignment="1">
      <alignment vertical="center"/>
    </xf>
    <xf numFmtId="4" fontId="6" fillId="26" borderId="5" xfId="64" applyNumberFormat="1" applyFont="1" applyFill="1" applyBorder="1" applyAlignment="1">
      <alignment horizontal="left" vertical="center"/>
    </xf>
    <xf numFmtId="4" fontId="7" fillId="26" borderId="5" xfId="64" applyNumberFormat="1" applyFont="1" applyFill="1" applyBorder="1" applyAlignment="1">
      <alignment horizontal="left" vertical="center"/>
    </xf>
    <xf numFmtId="4" fontId="6" fillId="26" borderId="24" xfId="64" applyNumberFormat="1" applyFont="1" applyFill="1" applyBorder="1" applyAlignment="1">
      <alignment horizontal="right" vertical="center"/>
    </xf>
    <xf numFmtId="4" fontId="7" fillId="28" borderId="10" xfId="64" applyNumberFormat="1" applyFont="1" applyFill="1" applyBorder="1" applyAlignment="1">
      <alignment horizontal="center" vertical="center"/>
    </xf>
    <xf numFmtId="164" fontId="7" fillId="26" borderId="37" xfId="1" applyFont="1" applyFill="1" applyBorder="1" applyAlignment="1">
      <alignment horizontal="right" vertical="center"/>
    </xf>
    <xf numFmtId="10" fontId="7" fillId="26" borderId="37" xfId="84" applyNumberFormat="1" applyFont="1" applyFill="1" applyBorder="1" applyAlignment="1">
      <alignment horizontal="left" vertical="center"/>
    </xf>
    <xf numFmtId="44" fontId="35" fillId="26" borderId="37" xfId="83" applyFont="1" applyFill="1" applyBorder="1" applyAlignment="1">
      <alignment horizontal="left" vertical="center"/>
    </xf>
    <xf numFmtId="0" fontId="7" fillId="26" borderId="37" xfId="0" applyFont="1" applyFill="1" applyBorder="1" applyAlignment="1">
      <alignment vertical="center"/>
    </xf>
    <xf numFmtId="0" fontId="7" fillId="26" borderId="37" xfId="0" applyFont="1" applyFill="1" applyBorder="1" applyAlignment="1">
      <alignment horizontal="left" vertical="center"/>
    </xf>
    <xf numFmtId="44" fontId="7" fillId="26" borderId="37" xfId="83" applyFont="1" applyFill="1" applyBorder="1" applyAlignment="1">
      <alignment horizontal="right" vertical="center"/>
    </xf>
    <xf numFmtId="4" fontId="35" fillId="26" borderId="37" xfId="0" applyNumberFormat="1" applyFont="1" applyFill="1" applyBorder="1" applyAlignment="1">
      <alignment horizontal="center" vertical="center"/>
    </xf>
    <xf numFmtId="0" fontId="7" fillId="26" borderId="41" xfId="0" applyFont="1" applyFill="1" applyBorder="1" applyAlignment="1">
      <alignment vertical="center"/>
    </xf>
    <xf numFmtId="2" fontId="7" fillId="26" borderId="42" xfId="0" applyNumberFormat="1" applyFont="1" applyFill="1" applyBorder="1" applyAlignment="1">
      <alignment vertical="center"/>
    </xf>
    <xf numFmtId="2" fontId="7" fillId="26" borderId="43" xfId="0" applyNumberFormat="1" applyFont="1" applyFill="1" applyBorder="1" applyAlignment="1">
      <alignment vertical="center"/>
    </xf>
    <xf numFmtId="2" fontId="6" fillId="26" borderId="43" xfId="0" applyNumberFormat="1" applyFont="1" applyFill="1" applyBorder="1" applyAlignment="1">
      <alignment horizontal="left" vertical="center"/>
    </xf>
    <xf numFmtId="2" fontId="7" fillId="26" borderId="43" xfId="0" applyNumberFormat="1" applyFont="1" applyFill="1" applyBorder="1" applyAlignment="1">
      <alignment horizontal="left" vertical="center"/>
    </xf>
    <xf numFmtId="4" fontId="43" fillId="26" borderId="43" xfId="0" applyNumberFormat="1" applyFont="1" applyFill="1" applyBorder="1" applyAlignment="1">
      <alignment vertical="center"/>
    </xf>
    <xf numFmtId="4" fontId="35" fillId="26" borderId="43" xfId="0" applyNumberFormat="1" applyFont="1" applyFill="1" applyBorder="1" applyAlignment="1">
      <alignment vertical="center"/>
    </xf>
    <xf numFmtId="165" fontId="7" fillId="26" borderId="44" xfId="1" applyNumberFormat="1" applyFont="1" applyFill="1" applyBorder="1" applyAlignment="1">
      <alignment horizontal="right" vertical="center"/>
    </xf>
    <xf numFmtId="171" fontId="7" fillId="26" borderId="37" xfId="1" applyNumberFormat="1" applyFont="1" applyFill="1" applyBorder="1" applyAlignment="1">
      <alignment horizontal="left" vertical="center"/>
    </xf>
    <xf numFmtId="4" fontId="6" fillId="0" borderId="10" xfId="64" applyNumberFormat="1" applyFont="1" applyFill="1" applyBorder="1" applyAlignment="1">
      <alignment horizontal="center" vertical="center"/>
    </xf>
    <xf numFmtId="4" fontId="6" fillId="0" borderId="10" xfId="64" applyNumberFormat="1" applyFont="1" applyFill="1" applyBorder="1" applyAlignment="1">
      <alignment horizontal="left" vertical="center" wrapText="1"/>
    </xf>
    <xf numFmtId="10" fontId="6" fillId="0" borderId="6" xfId="64" applyNumberFormat="1" applyFont="1" applyFill="1" applyBorder="1" applyAlignment="1">
      <alignment horizontal="center" vertical="center" wrapText="1"/>
    </xf>
    <xf numFmtId="10" fontId="6" fillId="0" borderId="9" xfId="64" applyNumberFormat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center" vertical="center" wrapText="1"/>
    </xf>
    <xf numFmtId="4" fontId="65" fillId="26" borderId="1" xfId="64" applyNumberFormat="1" applyFont="1" applyFill="1" applyBorder="1" applyAlignment="1">
      <alignment horizontal="center" vertical="center"/>
    </xf>
    <xf numFmtId="4" fontId="65" fillId="26" borderId="25" xfId="64" applyNumberFormat="1" applyFont="1" applyFill="1" applyBorder="1" applyAlignment="1">
      <alignment horizontal="center" vertical="center"/>
    </xf>
    <xf numFmtId="4" fontId="65" fillId="26" borderId="23" xfId="64" applyNumberFormat="1" applyFont="1" applyFill="1" applyBorder="1" applyAlignment="1">
      <alignment horizontal="center" vertical="center"/>
    </xf>
    <xf numFmtId="4" fontId="7" fillId="26" borderId="2" xfId="64" applyNumberFormat="1" applyFont="1" applyFill="1" applyBorder="1" applyAlignment="1">
      <alignment horizontal="left" vertical="center"/>
    </xf>
    <xf numFmtId="4" fontId="7" fillId="26" borderId="0" xfId="64" applyNumberFormat="1" applyFont="1" applyFill="1" applyBorder="1" applyAlignment="1">
      <alignment horizontal="left" vertical="center"/>
    </xf>
    <xf numFmtId="4" fontId="29" fillId="3" borderId="9" xfId="64" applyNumberFormat="1" applyFont="1" applyFill="1" applyBorder="1" applyAlignment="1">
      <alignment horizontal="center" vertical="center"/>
    </xf>
    <xf numFmtId="4" fontId="29" fillId="3" borderId="10" xfId="64" applyNumberFormat="1" applyFont="1" applyFill="1" applyBorder="1" applyAlignment="1">
      <alignment horizontal="center" vertical="center"/>
    </xf>
    <xf numFmtId="4" fontId="29" fillId="3" borderId="22" xfId="64" applyNumberFormat="1" applyFont="1" applyFill="1" applyBorder="1" applyAlignment="1">
      <alignment horizontal="center" vertical="center"/>
    </xf>
    <xf numFmtId="4" fontId="29" fillId="3" borderId="9" xfId="1" applyNumberFormat="1" applyFont="1" applyFill="1" applyBorder="1" applyAlignment="1">
      <alignment horizontal="center" vertical="center"/>
    </xf>
    <xf numFmtId="4" fontId="29" fillId="3" borderId="10" xfId="1" applyNumberFormat="1" applyFont="1" applyFill="1" applyBorder="1" applyAlignment="1">
      <alignment horizontal="center" vertical="center"/>
    </xf>
    <xf numFmtId="4" fontId="6" fillId="26" borderId="3" xfId="64" applyNumberFormat="1" applyFont="1" applyFill="1" applyBorder="1" applyAlignment="1">
      <alignment horizontal="right" vertical="center" wrapText="1"/>
    </xf>
    <xf numFmtId="4" fontId="7" fillId="28" borderId="10" xfId="64" applyNumberFormat="1" applyFont="1" applyFill="1" applyBorder="1" applyAlignment="1">
      <alignment horizontal="center" vertical="center"/>
    </xf>
    <xf numFmtId="164" fontId="7" fillId="28" borderId="10" xfId="1" applyFont="1" applyFill="1" applyBorder="1" applyAlignment="1">
      <alignment horizontal="center" vertical="center"/>
    </xf>
    <xf numFmtId="2" fontId="7" fillId="28" borderId="10" xfId="1" applyNumberFormat="1" applyFont="1" applyFill="1" applyBorder="1" applyAlignment="1">
      <alignment horizontal="right" vertical="center"/>
    </xf>
    <xf numFmtId="164" fontId="7" fillId="26" borderId="39" xfId="1" applyFont="1" applyFill="1" applyBorder="1" applyAlignment="1">
      <alignment horizontal="center" vertical="center"/>
    </xf>
    <xf numFmtId="164" fontId="7" fillId="26" borderId="40" xfId="1" applyFont="1" applyFill="1" applyBorder="1" applyAlignment="1">
      <alignment horizontal="center" vertical="center"/>
    </xf>
    <xf numFmtId="0" fontId="37" fillId="26" borderId="38" xfId="0" applyFont="1" applyFill="1" applyBorder="1" applyAlignment="1">
      <alignment horizontal="center" vertical="center"/>
    </xf>
    <xf numFmtId="0" fontId="37" fillId="26" borderId="39" xfId="0" applyFont="1" applyFill="1" applyBorder="1" applyAlignment="1">
      <alignment horizontal="center" vertical="center"/>
    </xf>
    <xf numFmtId="0" fontId="7" fillId="26" borderId="41" xfId="0" applyFont="1" applyFill="1" applyBorder="1" applyAlignment="1">
      <alignment horizontal="left" vertical="center"/>
    </xf>
    <xf numFmtId="0" fontId="7" fillId="26" borderId="37" xfId="0" applyFont="1" applyFill="1" applyBorder="1" applyAlignment="1">
      <alignment horizontal="left" vertical="center"/>
    </xf>
    <xf numFmtId="49" fontId="7" fillId="26" borderId="31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/>
    </xf>
    <xf numFmtId="4" fontId="33" fillId="27" borderId="1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26" borderId="2" xfId="4" applyFont="1" applyFill="1" applyBorder="1" applyAlignment="1">
      <alignment horizontal="left" vertical="top" wrapText="1"/>
    </xf>
    <xf numFmtId="0" fontId="7" fillId="26" borderId="0" xfId="4" applyFont="1" applyFill="1" applyBorder="1" applyAlignment="1">
      <alignment horizontal="left" vertical="top" wrapText="1"/>
    </xf>
    <xf numFmtId="0" fontId="7" fillId="26" borderId="3" xfId="4" applyFont="1" applyFill="1" applyBorder="1" applyAlignment="1">
      <alignment horizontal="left" vertical="top" wrapText="1"/>
    </xf>
    <xf numFmtId="0" fontId="6" fillId="26" borderId="0" xfId="4" applyFont="1" applyFill="1" applyBorder="1" applyAlignment="1">
      <alignment horizontal="center" vertical="top" wrapText="1"/>
    </xf>
    <xf numFmtId="3" fontId="6" fillId="26" borderId="0" xfId="4" applyNumberFormat="1" applyFont="1" applyFill="1" applyBorder="1" applyAlignment="1">
      <alignment horizontal="center" vertical="top"/>
    </xf>
    <xf numFmtId="0" fontId="7" fillId="26" borderId="2" xfId="0" applyFont="1" applyFill="1" applyBorder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0" fontId="37" fillId="26" borderId="2" xfId="0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/>
    </xf>
    <xf numFmtId="0" fontId="37" fillId="26" borderId="3" xfId="0" applyFont="1" applyFill="1" applyBorder="1" applyAlignment="1">
      <alignment horizontal="center" vertical="center"/>
    </xf>
    <xf numFmtId="4" fontId="6" fillId="26" borderId="0" xfId="0" applyNumberFormat="1" applyFont="1" applyFill="1" applyBorder="1" applyAlignment="1">
      <alignment horizontal="right"/>
    </xf>
    <xf numFmtId="4" fontId="6" fillId="26" borderId="3" xfId="0" applyNumberFormat="1" applyFont="1" applyFill="1" applyBorder="1" applyAlignment="1">
      <alignment horizontal="right"/>
    </xf>
    <xf numFmtId="3" fontId="7" fillId="27" borderId="6" xfId="4" applyNumberFormat="1" applyFont="1" applyFill="1" applyBorder="1" applyAlignment="1">
      <alignment horizontal="center" vertical="center"/>
    </xf>
    <xf numFmtId="3" fontId="7" fillId="27" borderId="9" xfId="4" applyNumberFormat="1" applyFont="1" applyFill="1" applyBorder="1" applyAlignment="1">
      <alignment horizontal="center" vertical="center"/>
    </xf>
    <xf numFmtId="0" fontId="7" fillId="27" borderId="6" xfId="4" applyFont="1" applyFill="1" applyBorder="1" applyAlignment="1">
      <alignment horizontal="center" vertical="center" wrapText="1"/>
    </xf>
    <xf numFmtId="0" fontId="7" fillId="27" borderId="9" xfId="4" applyFont="1" applyFill="1" applyBorder="1" applyAlignment="1">
      <alignment horizontal="center" vertical="center" wrapText="1"/>
    </xf>
    <xf numFmtId="0" fontId="7" fillId="27" borderId="7" xfId="4" applyFont="1" applyFill="1" applyBorder="1" applyAlignment="1">
      <alignment horizontal="center" vertical="center"/>
    </xf>
    <xf numFmtId="0" fontId="7" fillId="27" borderId="8" xfId="4" applyFont="1" applyFill="1" applyBorder="1" applyAlignment="1">
      <alignment horizontal="center" vertical="center"/>
    </xf>
    <xf numFmtId="0" fontId="7" fillId="27" borderId="11" xfId="4" applyFont="1" applyFill="1" applyBorder="1" applyAlignment="1">
      <alignment horizontal="center" vertical="center"/>
    </xf>
    <xf numFmtId="4" fontId="7" fillId="27" borderId="6" xfId="4" applyNumberFormat="1" applyFont="1" applyFill="1" applyBorder="1" applyAlignment="1">
      <alignment horizontal="center" vertical="center"/>
    </xf>
    <xf numFmtId="4" fontId="7" fillId="27" borderId="9" xfId="4" applyNumberFormat="1" applyFont="1" applyFill="1" applyBorder="1" applyAlignment="1">
      <alignment horizontal="center" vertical="center"/>
    </xf>
    <xf numFmtId="4" fontId="7" fillId="27" borderId="6" xfId="1" applyNumberFormat="1" applyFont="1" applyFill="1" applyBorder="1" applyAlignment="1">
      <alignment horizontal="center" vertical="center"/>
    </xf>
    <xf numFmtId="4" fontId="7" fillId="27" borderId="9" xfId="1" applyNumberFormat="1" applyFont="1" applyFill="1" applyBorder="1" applyAlignment="1">
      <alignment horizontal="center" vertical="center"/>
    </xf>
    <xf numFmtId="4" fontId="7" fillId="27" borderId="6" xfId="1" applyNumberFormat="1" applyFont="1" applyFill="1" applyBorder="1" applyAlignment="1">
      <alignment horizontal="center" vertical="center" wrapText="1"/>
    </xf>
    <xf numFmtId="4" fontId="7" fillId="27" borderId="9" xfId="1" applyNumberFormat="1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left" vertical="top" wrapText="1"/>
    </xf>
    <xf numFmtId="0" fontId="7" fillId="26" borderId="0" xfId="0" applyFont="1" applyFill="1" applyBorder="1" applyAlignment="1">
      <alignment horizontal="left" vertical="top" wrapText="1"/>
    </xf>
    <xf numFmtId="4" fontId="33" fillId="27" borderId="6" xfId="1" applyNumberFormat="1" applyFont="1" applyFill="1" applyBorder="1" applyAlignment="1">
      <alignment horizontal="center" vertical="center"/>
    </xf>
    <xf numFmtId="4" fontId="33" fillId="27" borderId="9" xfId="1" applyNumberFormat="1" applyFont="1" applyFill="1" applyBorder="1" applyAlignment="1">
      <alignment horizontal="center" vertical="center"/>
    </xf>
    <xf numFmtId="4" fontId="33" fillId="27" borderId="6" xfId="1" applyNumberFormat="1" applyFont="1" applyFill="1" applyBorder="1" applyAlignment="1">
      <alignment horizontal="center" vertical="center" wrapText="1"/>
    </xf>
    <xf numFmtId="4" fontId="33" fillId="27" borderId="9" xfId="1" applyNumberFormat="1" applyFont="1" applyFill="1" applyBorder="1" applyAlignment="1">
      <alignment horizontal="center" vertical="center" wrapText="1"/>
    </xf>
    <xf numFmtId="4" fontId="6" fillId="26" borderId="0" xfId="0" applyNumberFormat="1" applyFont="1" applyFill="1" applyAlignment="1">
      <alignment horizontal="center"/>
    </xf>
    <xf numFmtId="4" fontId="6" fillId="26" borderId="3" xfId="0" applyNumberFormat="1" applyFont="1" applyFill="1" applyBorder="1" applyAlignment="1">
      <alignment horizontal="center"/>
    </xf>
    <xf numFmtId="0" fontId="44" fillId="26" borderId="7" xfId="64" applyFont="1" applyFill="1" applyBorder="1" applyAlignment="1">
      <alignment horizontal="right"/>
    </xf>
    <xf numFmtId="0" fontId="44" fillId="26" borderId="11" xfId="64" applyFont="1" applyFill="1" applyBorder="1" applyAlignment="1">
      <alignment horizontal="right"/>
    </xf>
    <xf numFmtId="172" fontId="44" fillId="26" borderId="10" xfId="64" applyNumberFormat="1" applyFont="1" applyFill="1" applyBorder="1" applyAlignment="1">
      <alignment horizontal="right"/>
    </xf>
    <xf numFmtId="0" fontId="45" fillId="26" borderId="0" xfId="64" applyFont="1" applyFill="1" applyAlignment="1">
      <alignment horizontal="right"/>
    </xf>
    <xf numFmtId="0" fontId="44" fillId="0" borderId="0" xfId="64" applyFont="1" applyAlignment="1">
      <alignment horizontal="center"/>
    </xf>
    <xf numFmtId="0" fontId="45" fillId="28" borderId="7" xfId="64" applyFont="1" applyFill="1" applyBorder="1" applyAlignment="1">
      <alignment horizontal="right" vertical="top"/>
    </xf>
    <xf numFmtId="0" fontId="45" fillId="28" borderId="11" xfId="64" applyFont="1" applyFill="1" applyBorder="1" applyAlignment="1">
      <alignment horizontal="right" vertical="top"/>
    </xf>
    <xf numFmtId="0" fontId="45" fillId="28" borderId="10" xfId="64" applyFont="1" applyFill="1" applyBorder="1" applyAlignment="1">
      <alignment horizontal="right" vertical="top"/>
    </xf>
    <xf numFmtId="2" fontId="44" fillId="26" borderId="7" xfId="64" applyNumberFormat="1" applyFont="1" applyFill="1" applyBorder="1" applyAlignment="1">
      <alignment horizontal="right"/>
    </xf>
    <xf numFmtId="2" fontId="44" fillId="26" borderId="11" xfId="64" applyNumberFormat="1" applyFont="1" applyFill="1" applyBorder="1" applyAlignment="1">
      <alignment horizontal="right"/>
    </xf>
    <xf numFmtId="0" fontId="44" fillId="26" borderId="1" xfId="64" applyFont="1" applyFill="1" applyBorder="1" applyAlignment="1">
      <alignment horizontal="center"/>
    </xf>
    <xf numFmtId="0" fontId="44" fillId="26" borderId="25" xfId="64" applyFont="1" applyFill="1" applyBorder="1" applyAlignment="1">
      <alignment horizontal="center"/>
    </xf>
    <xf numFmtId="0" fontId="44" fillId="26" borderId="23" xfId="64" applyFont="1" applyFill="1" applyBorder="1" applyAlignment="1">
      <alignment horizontal="center"/>
    </xf>
    <xf numFmtId="0" fontId="45" fillId="26" borderId="4" xfId="64" applyFont="1" applyFill="1" applyBorder="1" applyAlignment="1">
      <alignment horizontal="center"/>
    </xf>
    <xf numFmtId="0" fontId="45" fillId="26" borderId="5" xfId="64" applyFont="1" applyFill="1" applyBorder="1" applyAlignment="1">
      <alignment horizontal="center"/>
    </xf>
    <xf numFmtId="0" fontId="45" fillId="26" borderId="24" xfId="64" applyFont="1" applyFill="1" applyBorder="1" applyAlignment="1">
      <alignment horizontal="center"/>
    </xf>
    <xf numFmtId="0" fontId="44" fillId="27" borderId="9" xfId="64" applyFont="1" applyFill="1" applyBorder="1" applyAlignment="1">
      <alignment horizontal="left" wrapText="1"/>
    </xf>
    <xf numFmtId="0" fontId="45" fillId="27" borderId="7" xfId="64" applyFont="1" applyFill="1" applyBorder="1" applyAlignment="1">
      <alignment horizontal="center" vertical="center"/>
    </xf>
    <xf numFmtId="0" fontId="45" fillId="27" borderId="11" xfId="64" applyFont="1" applyFill="1" applyBorder="1" applyAlignment="1">
      <alignment horizontal="center" vertical="center"/>
    </xf>
    <xf numFmtId="0" fontId="44" fillId="26" borderId="0" xfId="64" applyFont="1" applyFill="1" applyAlignment="1">
      <alignment horizontal="center"/>
    </xf>
    <xf numFmtId="172" fontId="44" fillId="26" borderId="7" xfId="64" applyNumberFormat="1" applyFont="1" applyFill="1" applyBorder="1" applyAlignment="1">
      <alignment horizontal="right" vertical="center"/>
    </xf>
    <xf numFmtId="172" fontId="44" fillId="26" borderId="8" xfId="64" applyNumberFormat="1" applyFont="1" applyFill="1" applyBorder="1" applyAlignment="1">
      <alignment horizontal="right" vertical="center"/>
    </xf>
    <xf numFmtId="172" fontId="44" fillId="26" borderId="11" xfId="64" applyNumberFormat="1" applyFont="1" applyFill="1" applyBorder="1" applyAlignment="1">
      <alignment horizontal="right" vertical="center"/>
    </xf>
    <xf numFmtId="0" fontId="44" fillId="26" borderId="7" xfId="64" applyFont="1" applyFill="1" applyBorder="1" applyAlignment="1">
      <alignment horizontal="right" vertical="center"/>
    </xf>
    <xf numFmtId="0" fontId="44" fillId="26" borderId="11" xfId="64" applyFont="1" applyFill="1" applyBorder="1" applyAlignment="1">
      <alignment horizontal="right" vertical="center"/>
    </xf>
    <xf numFmtId="0" fontId="45" fillId="28" borderId="8" xfId="64" applyFont="1" applyFill="1" applyBorder="1" applyAlignment="1">
      <alignment horizontal="right" vertical="top"/>
    </xf>
    <xf numFmtId="172" fontId="44" fillId="26" borderId="7" xfId="64" applyNumberFormat="1" applyFont="1" applyFill="1" applyBorder="1" applyAlignment="1">
      <alignment horizontal="right"/>
    </xf>
    <xf numFmtId="172" fontId="44" fillId="26" borderId="8" xfId="64" applyNumberFormat="1" applyFont="1" applyFill="1" applyBorder="1" applyAlignment="1">
      <alignment horizontal="right"/>
    </xf>
    <xf numFmtId="172" fontId="44" fillId="26" borderId="11" xfId="64" applyNumberFormat="1" applyFont="1" applyFill="1" applyBorder="1" applyAlignment="1">
      <alignment horizontal="right"/>
    </xf>
    <xf numFmtId="0" fontId="44" fillId="26" borderId="10" xfId="64" applyFont="1" applyFill="1" applyBorder="1" applyAlignment="1">
      <alignment horizontal="right"/>
    </xf>
    <xf numFmtId="0" fontId="45" fillId="26" borderId="7" xfId="64" applyFont="1" applyFill="1" applyBorder="1" applyAlignment="1">
      <alignment horizontal="right"/>
    </xf>
    <xf numFmtId="0" fontId="45" fillId="26" borderId="8" xfId="64" applyFont="1" applyFill="1" applyBorder="1" applyAlignment="1">
      <alignment horizontal="right"/>
    </xf>
    <xf numFmtId="0" fontId="45" fillId="26" borderId="11" xfId="64" applyFont="1" applyFill="1" applyBorder="1" applyAlignment="1">
      <alignment horizontal="right"/>
    </xf>
    <xf numFmtId="2" fontId="45" fillId="28" borderId="10" xfId="64" applyNumberFormat="1" applyFont="1" applyFill="1" applyBorder="1" applyAlignment="1">
      <alignment horizontal="right"/>
    </xf>
    <xf numFmtId="0" fontId="45" fillId="28" borderId="10" xfId="64" applyFont="1" applyFill="1" applyBorder="1" applyAlignment="1">
      <alignment horizontal="right"/>
    </xf>
    <xf numFmtId="0" fontId="44" fillId="27" borderId="10" xfId="64" applyFont="1" applyFill="1" applyBorder="1" applyAlignment="1">
      <alignment horizontal="left" wrapText="1"/>
    </xf>
    <xf numFmtId="0" fontId="45" fillId="27" borderId="10" xfId="64" applyFont="1" applyFill="1" applyBorder="1" applyAlignment="1">
      <alignment horizontal="center" vertical="center"/>
    </xf>
    <xf numFmtId="0" fontId="46" fillId="26" borderId="0" xfId="64" applyFont="1" applyFill="1" applyAlignment="1">
      <alignment horizontal="center" wrapText="1"/>
    </xf>
    <xf numFmtId="2" fontId="44" fillId="28" borderId="10" xfId="64" applyNumberFormat="1" applyFont="1" applyFill="1" applyBorder="1" applyAlignment="1">
      <alignment horizontal="right"/>
    </xf>
    <xf numFmtId="0" fontId="44" fillId="28" borderId="10" xfId="64" applyFont="1" applyFill="1" applyBorder="1" applyAlignment="1">
      <alignment horizontal="right"/>
    </xf>
    <xf numFmtId="0" fontId="44" fillId="26" borderId="10" xfId="64" applyFont="1" applyFill="1" applyBorder="1" applyAlignment="1">
      <alignment horizontal="right" vertical="center"/>
    </xf>
    <xf numFmtId="0" fontId="44" fillId="27" borderId="10" xfId="64" applyFont="1" applyFill="1" applyBorder="1" applyAlignment="1">
      <alignment horizontal="left" vertical="center" wrapText="1"/>
    </xf>
    <xf numFmtId="2" fontId="44" fillId="26" borderId="7" xfId="64" applyNumberFormat="1" applyFont="1" applyFill="1" applyBorder="1" applyAlignment="1">
      <alignment horizontal="right" vertical="center"/>
    </xf>
    <xf numFmtId="2" fontId="44" fillId="26" borderId="11" xfId="64" applyNumberFormat="1" applyFont="1" applyFill="1" applyBorder="1" applyAlignment="1">
      <alignment horizontal="right" vertical="center"/>
    </xf>
    <xf numFmtId="172" fontId="44" fillId="26" borderId="10" xfId="64" applyNumberFormat="1" applyFont="1" applyFill="1" applyBorder="1" applyAlignment="1">
      <alignment horizontal="right" vertical="center"/>
    </xf>
    <xf numFmtId="4" fontId="44" fillId="26" borderId="7" xfId="64" applyNumberFormat="1" applyFont="1" applyFill="1" applyBorder="1" applyAlignment="1">
      <alignment horizontal="right" vertical="center"/>
    </xf>
    <xf numFmtId="4" fontId="44" fillId="26" borderId="11" xfId="64" applyNumberFormat="1" applyFont="1" applyFill="1" applyBorder="1" applyAlignment="1">
      <alignment horizontal="right" vertical="center"/>
    </xf>
    <xf numFmtId="4" fontId="45" fillId="28" borderId="10" xfId="64" applyNumberFormat="1" applyFont="1" applyFill="1" applyBorder="1" applyAlignment="1">
      <alignment horizontal="right"/>
    </xf>
    <xf numFmtId="2" fontId="44" fillId="26" borderId="10" xfId="64" applyNumberFormat="1" applyFont="1" applyFill="1" applyBorder="1" applyAlignment="1">
      <alignment horizontal="right" vertical="center"/>
    </xf>
    <xf numFmtId="164" fontId="29" fillId="3" borderId="10" xfId="1" applyFont="1" applyFill="1" applyBorder="1" applyAlignment="1">
      <alignment horizontal="center" vertical="center"/>
    </xf>
    <xf numFmtId="0" fontId="7" fillId="2" borderId="4" xfId="64" applyFont="1" applyFill="1" applyBorder="1" applyAlignment="1">
      <alignment horizontal="left" vertical="center" wrapText="1"/>
    </xf>
    <xf numFmtId="0" fontId="7" fillId="2" borderId="5" xfId="64" applyFont="1" applyFill="1" applyBorder="1" applyAlignment="1">
      <alignment horizontal="left" vertical="center" wrapText="1"/>
    </xf>
    <xf numFmtId="0" fontId="29" fillId="3" borderId="1" xfId="64" applyFont="1" applyFill="1" applyBorder="1" applyAlignment="1">
      <alignment horizontal="center" vertical="center"/>
    </xf>
    <xf numFmtId="0" fontId="29" fillId="3" borderId="25" xfId="64" applyFont="1" applyFill="1" applyBorder="1" applyAlignment="1">
      <alignment horizontal="center" vertical="center"/>
    </xf>
    <xf numFmtId="165" fontId="6" fillId="2" borderId="0" xfId="64" applyNumberFormat="1" applyFont="1" applyFill="1" applyBorder="1" applyAlignment="1">
      <alignment horizontal="right" vertical="center"/>
    </xf>
    <xf numFmtId="0" fontId="29" fillId="28" borderId="10" xfId="64" applyFont="1" applyFill="1" applyBorder="1" applyAlignment="1">
      <alignment horizontal="center" vertical="center"/>
    </xf>
    <xf numFmtId="169" fontId="29" fillId="28" borderId="10" xfId="1" applyNumberFormat="1" applyFont="1" applyFill="1" applyBorder="1" applyAlignment="1">
      <alignment horizontal="center" vertical="center"/>
    </xf>
    <xf numFmtId="2" fontId="29" fillId="0" borderId="20" xfId="64" applyNumberFormat="1" applyFont="1" applyBorder="1" applyAlignment="1">
      <alignment horizontal="center" vertical="center"/>
    </xf>
    <xf numFmtId="2" fontId="29" fillId="0" borderId="21" xfId="64" applyNumberFormat="1" applyFont="1" applyBorder="1" applyAlignment="1">
      <alignment horizontal="center" vertical="center"/>
    </xf>
    <xf numFmtId="4" fontId="29" fillId="0" borderId="20" xfId="64" applyNumberFormat="1" applyFont="1" applyBorder="1" applyAlignment="1">
      <alignment horizontal="center" vertical="center" wrapText="1"/>
    </xf>
    <xf numFmtId="0" fontId="29" fillId="0" borderId="21" xfId="64" applyFont="1" applyBorder="1" applyAlignment="1">
      <alignment horizontal="center" vertical="center" wrapText="1"/>
    </xf>
    <xf numFmtId="4" fontId="32" fillId="0" borderId="20" xfId="1" applyNumberFormat="1" applyFont="1" applyBorder="1" applyAlignment="1">
      <alignment horizontal="center" vertical="center"/>
    </xf>
    <xf numFmtId="4" fontId="32" fillId="0" borderId="21" xfId="1" applyNumberFormat="1" applyFont="1" applyBorder="1" applyAlignment="1">
      <alignment horizontal="center" vertical="center"/>
    </xf>
    <xf numFmtId="0" fontId="29" fillId="3" borderId="10" xfId="64" applyFont="1" applyFill="1" applyBorder="1" applyAlignment="1">
      <alignment horizontal="center" vertical="center"/>
    </xf>
    <xf numFmtId="0" fontId="7" fillId="0" borderId="0" xfId="85" applyFont="1"/>
    <xf numFmtId="10" fontId="56" fillId="31" borderId="1" xfId="86" applyNumberFormat="1" applyFont="1" applyFill="1" applyBorder="1" applyAlignment="1" applyProtection="1">
      <alignment horizontal="center" vertical="center" wrapText="1"/>
    </xf>
    <xf numFmtId="10" fontId="56" fillId="31" borderId="23" xfId="86" applyNumberFormat="1" applyFont="1" applyFill="1" applyBorder="1" applyAlignment="1" applyProtection="1">
      <alignment horizontal="center" vertical="center" wrapText="1"/>
    </xf>
    <xf numFmtId="10" fontId="56" fillId="31" borderId="4" xfId="86" applyNumberFormat="1" applyFont="1" applyFill="1" applyBorder="1" applyAlignment="1" applyProtection="1">
      <alignment horizontal="center" vertical="center" wrapText="1"/>
    </xf>
    <xf numFmtId="10" fontId="56" fillId="31" borderId="24" xfId="86" applyNumberFormat="1" applyFont="1" applyFill="1" applyBorder="1" applyAlignment="1" applyProtection="1">
      <alignment horizontal="center" vertical="center" wrapText="1"/>
    </xf>
    <xf numFmtId="0" fontId="51" fillId="0" borderId="0" xfId="64" applyFont="1" applyAlignment="1">
      <alignment horizontal="center"/>
    </xf>
    <xf numFmtId="10" fontId="29" fillId="30" borderId="0" xfId="64" applyNumberFormat="1" applyFont="1" applyFill="1" applyAlignment="1" applyProtection="1">
      <alignment vertical="center" wrapText="1"/>
      <protection locked="0"/>
    </xf>
    <xf numFmtId="10" fontId="29" fillId="30" borderId="0" xfId="64" applyNumberFormat="1" applyFont="1" applyFill="1" applyAlignment="1" applyProtection="1">
      <alignment horizontal="left" vertical="center" wrapText="1"/>
      <protection locked="0"/>
    </xf>
  </cellXfs>
  <cellStyles count="87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2 2" xfId="85" xr:uid="{E60D5757-4CAB-403C-8F60-E557E63E5848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5" xfId="76" xr:uid="{00000000-0005-0000-0000-000034000000}"/>
    <cellStyle name="Normal 6" xfId="75" xr:uid="{00000000-0005-0000-0000-000035000000}"/>
    <cellStyle name="Normal 7" xfId="81" xr:uid="{00000000-0005-0000-0000-000036000000}"/>
    <cellStyle name="Normal_Replanilhamento T-1 - 18-02-08" xfId="4" xr:uid="{00000000-0005-0000-0000-000037000000}"/>
    <cellStyle name="Note" xfId="47" xr:uid="{00000000-0005-0000-0000-000038000000}"/>
    <cellStyle name="Note 2" xfId="67" xr:uid="{00000000-0005-0000-0000-000039000000}"/>
    <cellStyle name="Output" xfId="48" xr:uid="{00000000-0005-0000-0000-00003A000000}"/>
    <cellStyle name="Percent 2" xfId="49" xr:uid="{00000000-0005-0000-0000-00003B000000}"/>
    <cellStyle name="Percent 2 2" xfId="68" xr:uid="{00000000-0005-0000-0000-00003C000000}"/>
    <cellStyle name="Porcentagem" xfId="84" builtinId="5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Porcentagem 2 4" xfId="86" xr:uid="{9E3F6CAD-C43A-4D1C-9FEC-48297FA8E1D0}"/>
    <cellStyle name="Separador de milhares 2" xfId="2" xr:uid="{00000000-0005-0000-0000-000042000000}"/>
    <cellStyle name="Separador de milhares 2 2" xfId="63" xr:uid="{00000000-0005-0000-0000-000043000000}"/>
    <cellStyle name="Separador de milhares 2 3" xfId="78" xr:uid="{00000000-0005-0000-0000-000044000000}"/>
    <cellStyle name="Separador de milhares 3" xfId="52" xr:uid="{00000000-0005-0000-0000-000045000000}"/>
    <cellStyle name="Separador de milhares 3 2" xfId="71" xr:uid="{00000000-0005-0000-0000-000046000000}"/>
    <cellStyle name="Separador de milhares 6" xfId="59" xr:uid="{00000000-0005-0000-0000-000047000000}"/>
    <cellStyle name="Separador de milhares 6 2" xfId="73" xr:uid="{00000000-0005-0000-0000-000048000000}"/>
    <cellStyle name="Separador de milhares_Replanilhamento T-1 - 18-02-08" xfId="5" xr:uid="{00000000-0005-0000-0000-000049000000}"/>
    <cellStyle name="Title" xfId="53" xr:uid="{00000000-0005-0000-0000-00004A000000}"/>
    <cellStyle name="Título 1 1" xfId="54" xr:uid="{00000000-0005-0000-0000-00004B000000}"/>
    <cellStyle name="Título 1 1 1" xfId="55" xr:uid="{00000000-0005-0000-0000-00004C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2">
    <dxf>
      <font>
        <condense val="0"/>
        <extend val="0"/>
        <color indexed="12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66CC"/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95250</xdr:colOff>
      <xdr:row>19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</xdr:row>
      <xdr:rowOff>0</xdr:rowOff>
    </xdr:from>
    <xdr:to>
      <xdr:col>1</xdr:col>
      <xdr:colOff>495300</xdr:colOff>
      <xdr:row>19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19</xdr:row>
      <xdr:rowOff>0</xdr:rowOff>
    </xdr:from>
    <xdr:to>
      <xdr:col>1</xdr:col>
      <xdr:colOff>2590800</xdr:colOff>
      <xdr:row>19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19</xdr:row>
      <xdr:rowOff>0</xdr:rowOff>
    </xdr:from>
    <xdr:to>
      <xdr:col>1</xdr:col>
      <xdr:colOff>3733800</xdr:colOff>
      <xdr:row>19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FA3EF315-F647-4261-A620-58882A23F6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FF5A2701-C0C4-49A3-BA57-DCECBBEC2A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3AE3C361-0788-4F8A-836B-865B6AFC5D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5051A575-8483-4245-AB05-9661F1877B9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1D5A7C1E-962E-4D4F-87BA-218FA958D81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779734A7-0E6E-4A6D-A9EB-7895E4AB69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96F5285C-D7BA-48B5-B2E1-69B43709DDF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A7616FB3-E214-466E-A522-C08E57729D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136A08BC-BF66-4EA0-AC7F-5234B7A5F16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774D8BF4-58A6-431C-88C0-358E3D3447E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89188704-DC40-4DF2-8602-426ECC71EE3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7D01C1A2-348B-4876-AABE-5082993F7B8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F4F0087A-9414-4D87-96D8-34BF841DA0D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E897E5EE-5BB5-4FBF-A0CF-874EED852D9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43345AF1-4608-45F4-8B89-C7370D1C421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FBD758C8-B620-400D-99CB-6834FEE279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2B54CB8C-2534-4F6D-9FFE-323CABD2C22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41CA31D6-0C19-43B4-8980-9CEDF68ED3D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9DD5880F-0CFE-43D3-AB90-0407EE7C200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7DF914DC-017F-4CE3-A562-AB2003BB26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E7DC43FB-9B30-41D4-B35B-BECAFB15ABD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6410040A-35E5-4598-8D54-A51AA6E0E6E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11DAB15F-ABE9-40EE-9C6D-1684E350AB0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D0C0EFA-9BB4-4EF7-BCCA-7505F59AA8F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CBAF3E28-D900-4D21-B6E5-F8F027894EB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53D8A673-4D5B-4A3F-8365-6620710A344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5C13B937-0576-45E1-A601-01C7CF419C1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75843E92-FD27-4551-A7B4-14CCD425BF2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96E51723-33C3-4F6C-93CA-4EA3B593FDC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73263FF2-5E1F-43E8-98F5-B20EBC6387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7CEE15B7-6665-4F0B-9115-59FB858E24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9E55DDA4-61BC-46D2-9735-36681E36DF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CDF2C6C5-1E3B-470D-84A8-DAA2B218F3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7339DD68-CAD9-47AD-91E5-8C4FC20E4F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1369A739-E86A-4177-9A26-A94C27B9E9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6D671E58-8732-4CC0-80EA-E3334C0F30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2FC54838-F2F0-40DE-8E9F-C570E4FA28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DA1CB818-5959-4D6F-838C-6346A923ED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FBBF6B63-D135-4EA5-BA59-AA6C40CA3B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DAE631F4-4F13-4008-B4D7-EC4A3FE84D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37C035E7-6B0C-4108-93CA-D00BC0E42EC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8EAFD233-21A2-42D7-B51C-EA07CC65FB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D99A728A-269A-4F3D-80E8-595BD3106F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882B261-5971-4255-B4B7-7839B20761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F38CB7BA-F9AB-466E-A779-9CE1145332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1329F269-19DC-4221-A0D4-C1BAB3BA8C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D1768335-C01F-426C-807B-143BFF0F8D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D1DFFA9B-7C2B-4116-B3AC-5F5A30AF20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EDA29936-97ED-47FA-B228-6D35DCA55C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EA5C91D5-F95D-496A-BC77-CD2130F912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56EA6032-90B4-4DEC-8708-5867F37CA3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2565527B-15BB-4618-A340-5D326C0487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9DD12365-5694-4417-B774-F77ADEEDDE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F7C482CB-F769-4A8E-A581-D536BEC60D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2E040938-001E-413A-A10E-E8213FA789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2FDBA698-65C3-407B-A6B1-E52396EB06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571CEDCD-A607-46BE-8244-356A1E85ED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58339D92-0A8C-4708-9EB3-B0034CF620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640750E4-1FD7-4600-9226-904772A1FC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15F5071E-07E8-4533-AC97-4EC2B2C471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9F57110D-00C5-4704-A594-349CB0C04F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5FE3A132-4D8C-4696-8A44-9EC8E3A6B79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4B85B1C9-4124-4678-A983-3945AB8D81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F0403968-5AA8-4359-969C-D6017B201A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4E6E94B5-1026-4407-A269-BC4FA35886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27A5A146-A018-4826-A578-B7132F9161C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425566D7-45B0-422F-9D2D-E971DA87EB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8F8D6EE-77F3-4703-AA79-AD78D7CEA9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F3426C0E-CEFB-46B4-AA40-15C041E6AD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F52A44D3-BA15-4A0D-AD36-869098E580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892C957D-3697-4583-AA37-785F591F8EE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A12F8AC2-3B15-422E-A115-5E4CB0F02E9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6EB61C33-E3C2-4637-94FB-1EFB49483D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5872B844-096B-44CE-B8D9-83E9A6F673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CF6BB576-A186-4771-ACF2-60EA29FD96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53877167-B0B4-46EF-930C-6184E16E6E5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A66A5BDC-A67F-4EB3-B251-A68D6B60CC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A335D6C2-4BEB-455B-B6ED-DD6E36F009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7EBF4DA0-4BC1-4820-B9F2-3A61FFB507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436DCA86-CD7A-4EAB-85EE-17BB2811D1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50D9886C-C4F1-48F4-9F4E-CB9CD953C61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76125D07-0666-4E5D-9711-088F2E011F9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BD15DDAE-1EB4-43AA-8D4D-CEC91D81FD0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C9104849-AF85-4A07-A0B6-D11AAB99633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65CE120F-9288-48E8-8B08-943F1D0FA0C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EC1B8D13-63F2-446B-8130-2EC5D32A6B0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CFD1AA01-941F-44B2-ACAD-2FB6F5DC2E2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7E08F321-BD72-42C7-BFEA-247B4FAAD7A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5F5F2BFD-91D5-4B0D-8273-3A850D0B004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CC0BB1C6-47D2-4119-822C-B8A79A7C1A6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F3BB6092-A7EE-4A69-A57C-5038ADC838C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B0BF1229-EAE4-4D3D-BB5A-89E5E08481D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8C7A0B89-BF53-4518-ACC2-D19E21B2C32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756C907D-5799-43AE-8E77-D00661F6B0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13D455B6-DEBE-4DDF-9290-720AE0F2F25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337D33BA-0BD6-41BF-99F7-21AF1D0509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B191951C-0B73-4F26-A684-364114906B4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746E945B-4EA8-49C5-8229-0295D979CA6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527E6541-BA23-447D-B61A-4FCB516DCD6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BD367AC-9FC8-42AE-9E84-E94EB1D9C6F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7822E00F-2DBB-4909-A49A-C79D30A68B4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998C176C-1700-49F8-B6C2-0237291091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C7F2A661-136C-41D2-AE96-CA22EF9CBA7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33A03A4D-082B-4E00-A608-F85F41B8D09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E078BAC7-0DFB-4FF1-8A25-1943AE53625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D6E25E8E-A061-4B2C-8255-0539C074581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8CC046CF-6166-4CDD-99FA-4BA8D4B38A8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D2B12627-72CD-4458-B69D-63E4CF8BC09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D2C38412-3FE1-4A85-85A9-05DE6282C3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3D2D8012-8645-492E-9BF5-50626139D8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30B0B600-9EDA-40A8-AA86-9921FFBB87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E92CBED-5825-4C21-A378-F2E325DD14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26CCACEC-54DF-4B3D-A699-011AB70C7C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D59D6252-5BCD-4C0A-A1D2-BB5999CF59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5BB530D8-E0EC-41F9-B649-26705ADD1A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564889D-2C89-403F-9FFE-F9173EBFDE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CAC7F0BA-D1EB-4CD9-A293-AAA85CBD6B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30DF111A-F1E8-4B14-9CD3-75D35E1859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71F379E3-CB9E-48CC-8F47-65AED94F69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379FA22E-CDCA-446C-B275-ACB9A6A191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520A4AE4-903C-4CED-BC6A-759E58AEF2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72F4C742-F002-4DF1-9E29-6B09B42619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C6CB248C-991E-434A-B605-B4D538226E4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58B475B1-6CFC-4C0F-AAC7-AB4C0860548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C60F1B86-F437-44F4-8854-8E61A24E58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BFF69BCE-4472-4080-94A0-A27DEB9EF6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CC1C091D-1E73-447B-85AB-95743E3394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13DA3268-6ECF-4951-9851-B67D9DEA77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57538AF2-9E1F-4450-87F3-A79C75E99F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E2B6BDC1-8CD6-4D99-8164-F8C598445D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92F32ED-B51E-45BC-87B1-7035E0E148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7E33481-BD89-420D-97BE-BD34B95D43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C81BF8B7-488F-4083-B8BD-BB863EC690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B7A39849-50AB-40D2-BA86-9F1264E2FB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CD1E08B3-F2E8-4777-A8D7-DC969DB82C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2701467B-2657-4F3C-AEA1-64F1DB1319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52D4DDE3-1D9E-42C1-B92B-C68F3B1F68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5D858899-BB1D-4F93-98A3-44F04F24AE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EC52EBC1-F91A-4396-A50A-12DD06232D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6250FAE8-494B-4702-8B6B-0A78436E2A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B4F034D4-1601-4017-B036-2DDCC4F476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4746547B-C017-4658-8CD1-37F645D922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D8C3DF8C-5FE3-4F5A-BE4E-E1FFC0FA85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BE6E452C-69AE-42F3-85EE-7F7C4921FF3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EEF077C-22C3-4BB6-8C3B-BC9B211B94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ECD5E3D7-982C-406C-80FA-23352DEE93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DE8C9991-68F8-4BDA-8A4D-243ADE83DE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BBC2FF19-FB4F-41B4-A5BF-2F370DC718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AA674F6D-71C5-4024-B91B-7ED73B0A8A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1B6E6CA8-FD16-4EB7-B1F8-8B4D4440E8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50C9D647-5D79-4E7E-B592-D1102ED013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F54A0234-A8B2-4030-99DF-1776D9C98A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BE3DFFFA-0763-4551-8F1A-934968E4C5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DC6BE810-62CE-4013-9537-E4B1276AAC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7C626280-19F9-4E2F-A471-DDCCB7AE81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167A7844-BDC0-47AA-9E8C-03A5A6B0B96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93EEE6CC-D60D-4621-A343-510E058EE9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ADECEC32-916C-485F-8988-A956E041A4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756003EB-2438-4724-982D-39B0FE1818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F78A945-F16C-4659-B5F6-956430410C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A0104B48-1984-4361-AD46-5F03A4E354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6A0C5B05-6597-43D3-9B39-5D85B7797E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A8528BC6-70C8-4318-B0E0-7E3725AF5D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B2645F1B-F778-4207-8117-77267D913E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25FE9B99-191B-4B58-BBAF-115281CB6E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ACFF3FBE-68B2-43F9-94E4-493D26E9E6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E99D16D8-65B4-445E-A790-CEFA0791E04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DE05316-CCCE-4350-BBD0-1997CF16D90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35FECBC3-9FC7-4207-BA31-8FC7CCC154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D39EC93C-6EF2-4BCE-8109-F3D67AC0E5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F8E1C3CF-A921-4A79-8526-137985DAD4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37E16C34-A2B3-4A99-AEE1-502241EA1D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577ACF88-7F2C-44C2-8EFA-253EF780A3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8EC0B98D-CA86-4B7A-B02C-05C2F936BE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F6F6B3BC-8AC1-47A7-B4BB-A2577E0DCE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CB9ECF3-14CC-4E5B-848B-9CA92103C6B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B96F0F50-5DF4-4F87-B2C1-589EEFE96C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8885617A-DF60-48C1-AD1E-9BC8BE92E9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54AA7882-1C0B-415E-85F1-3976CB690B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A026279F-C242-4FAC-826F-85DF345691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17304823-BEF5-43D5-9724-8E73961F45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DEE1C9CC-84E2-49AC-AE49-28EBE492EC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15E35EBE-7E2E-48BB-BA67-5265833831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D7F89846-85D9-4D3B-9655-D8D6EBA697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DF9E992E-5DD5-4ABB-ABEF-4FB2B2518C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604FDD8-B110-47D5-B8E9-AA901C785A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7BC2B288-15D4-4EB7-A122-AAD5B5A0B4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3CDCA6C-364E-4213-8264-5AA8ACC8FC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3FBF51FC-CA55-4831-886C-4C62E90413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C5E746C1-641C-45EE-AA53-56D9F949A5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197D0A9A-0F9A-4627-B15B-8AA9DC252A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912BB76C-CD3C-4CCF-AA4B-88C7F7EEFB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19CB0EF9-1EDB-4E66-B684-B8C72B29F6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32C5ACA2-30B1-4BD8-9073-BDE2F1BC4A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2B5E5CF0-A121-4246-BD7E-5FA438CDED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DE0A6E2D-7C4A-4D3C-9308-0806E10BBC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4639108-D1F7-4A82-9824-A951470F80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57FFD751-EFCF-4857-BEF6-0322211A6F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5DB24F9F-DE3A-41B0-9460-99B63978DE1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4820DAC3-4A23-4264-927E-EAF6E7CDDB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1B1A71EA-5B38-4574-A0D4-A8767C6E8B6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B0F03CBA-D4EB-4AC4-A9D5-EB560DC320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4B6A53B5-3D43-4F86-B09C-A2DC16CB11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CFB962AB-A4C2-4DD4-B4E8-7C2E80F628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CEE41259-6C11-4840-82E6-C54869E375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A3004D04-91A1-401F-9BCA-9C7BBE8CBA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E8F7F18-40D2-47EA-9284-8AE9594B63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EA524719-7FDE-441A-BA7D-73763A381D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55A2AC0D-C289-41B9-8D76-DBB24CB371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479D3A4A-CB52-4751-95E7-307114A268D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E96E2E08-361A-484E-8BDE-7EA9E9E395E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A05838D8-C7DE-4E07-A3B1-5502DB8B141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4A15BC31-0B57-40AA-9E6B-48B831AFB63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1A964EA3-009A-47AF-9C62-B9C832185C4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B1E72004-6B2B-44E9-B206-C53A666952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85967642-D94A-41CE-85D0-35228BA51D5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3773B723-ACA6-4400-92B2-BE225D69A55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9421BF0C-5910-4FC8-9701-FB350E472FD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36AF08EB-2FB9-4603-A92F-B1C3B0ACF4B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E41AECD9-9B80-47FB-AD4F-14C2AFE55D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8FA66368-C404-424B-84BB-B4E3ECFD95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214281F0-2E6A-42EC-817B-F2C9691E4E1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A56648B5-CE58-4AB4-9D92-30407EBA803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E938084-03FC-4991-91D8-BE945E3FB54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7B8B9ECA-BC16-4FF4-9E37-06494A54095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E99FD7AD-283A-42AB-8E3D-57E48F289CC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30678CE3-F948-42F1-8BD8-C9ED629EBD0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2B632E92-D704-4DA7-A063-89B856FA360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8A33FCA6-1B01-46F7-B378-979A8731B5D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500637DD-C34F-4667-95EF-5605EB50E98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C1744BD3-BF82-4A02-A81C-7FF0142C243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460036C2-11BB-433F-A7B8-46B5D20FD6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DAD456AA-04CB-440F-B854-761AD129C76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42382B10-B6A9-4C0F-B675-FB89DA0192A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D8F9A945-CB79-4973-96F1-F67721BE432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54D1A993-9824-4697-B42A-D481D4B218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88ECA6E1-ED5D-4B71-9AC7-1107667210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D4AB4FA3-6E6A-410C-9320-7CB1027B57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F55F4EEC-DF59-44BD-85BF-4A99077866C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54C24E0B-FBF2-4536-9868-654AD3D1D4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12A3CDD0-9848-49DB-8669-11F162635B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B7613DC4-9971-4195-8BCA-F1C8D30689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F072028F-FF7E-4A74-89A9-0A1C469BC6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69A2B374-212B-43E2-9B36-3033598C66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95EDA5B1-DC42-4A01-851C-FDF00D909F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CC8DA25-989E-4362-81C7-A4B1485E27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EBB301A5-FBA3-4BDA-AA5E-287B985F9BF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F0BA3289-0C69-49BD-A873-298504653E1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E6A91C3-A025-4F69-8C3F-70E9F08D923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3DF56134-8CB1-403B-AEF3-A7B5FA423E4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83FC6D1A-B368-480B-BFEC-7DE852510F0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C972424-9F5F-48AE-9BC6-7E90E738FF2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49C6DA85-2255-48F2-BA79-7AA74EEA4BC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68873477-35CE-4747-B3A1-1E2B2829355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6865F63C-08C7-40F4-8202-8AC233D3E9C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289C2E2E-CA31-4C65-99F8-4D81F6A2DA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B281E008-1A84-46D6-965E-4B69BCBC975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5BBA64A4-645E-43A5-AC93-EF6445C36D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2CB8F6E9-857F-499F-80E4-FE21D88D48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3003DC91-5BE0-4CC0-BA66-45E246094AC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E597B375-1768-4D86-86F7-401F0788569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194FE3F8-887D-4D10-B636-0ABB5DB2FD2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915921FF-8AB3-4B6E-B01D-0F87A050EE7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4E0A9343-D6E2-4BD2-BAA6-57518180C4C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4D6B65EF-D1ED-4F40-AFD4-29A76A8E1F8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B23EFCE5-6B8D-41AF-8966-F0ABDEB4D4F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4AC51FA-BAEE-4536-854E-6FA6E93E8A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CE8F071C-A0F9-4F5A-A1D3-C7EA55FDEDD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CEB7E3CA-E146-4DFE-8133-5B9A9F951AB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359C5078-CB72-4A75-8054-CB0B04C52F5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8F1A3A9F-819A-4547-8EB0-9525110C941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9434D676-CD38-4CB2-BD7E-24A9A10D7F7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D0B40086-9561-467B-8968-3F29CBADCA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C06BD13F-5399-4A55-9E7E-EE1C406842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2EB0A022-DB47-4922-9CD9-0E28CB482A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ED52A557-CE27-406D-924E-DCBD39556F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6DB15E63-6599-43F4-921B-90B6FDD95F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8DCCFF8B-7AB5-4B53-92C5-0631A7F9D1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E12614BF-9B93-4C50-8CDB-C6F52A0EE6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67F2C1DF-983A-4656-97E7-13668080E0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CE99353-A5BF-492A-A5A7-F4863F9A52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4593A5D9-511E-4DF7-B055-E870832FCB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5B118B39-3E1B-4F28-9C46-49B997F9D45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D18360A5-36CB-4DF6-8942-7C88CF0D0DB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1536A46-D5DA-489D-ABD4-EC5E418D18D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F8E9D846-57E1-4DDD-8B1B-90E877CCB47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53551895-73DE-47F7-AB3A-778AE1C2EB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8D6A6CDB-90E3-40B8-8A24-696830ADFA2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E094164C-3794-452A-85BD-DD7FA9F4814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BF305113-1C28-4594-A6B9-6F852742155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95442A23-D23D-4CFB-9B80-225F41BA944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51BE667C-44C4-4967-AE77-7DEBB1D9566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BEF18403-A679-4E28-92D9-DB8DF0BE421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1C462997-7C7E-4D50-ADB1-0208AA64F8E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56F0E8A1-BFF3-4210-A6D7-1C740001903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3BCC7488-DAB8-4CC4-98D2-9DCEB01868B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D74C8A10-4B39-4682-BBF3-E8D7E2652D9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DE7A4A1E-4B08-4C4F-A77F-5AC6D435DA4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6733C0D4-B76E-48DA-8366-E14590535F1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5DB658B-7765-4764-AD79-34220F4485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78717A9C-D122-4788-9655-C7A4B060D09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D8424B2F-7F60-45F0-8569-1663C07A510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6F4C94BB-A673-46DE-85F8-43890A07C42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6E775B98-1D40-4AF8-B3F0-8557B7C9A5C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49B5015-1B67-4D95-BFE5-D63D3B70884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164FFB0-46C3-4365-9256-5FFCECA88EF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7C08D18B-5513-49A2-B893-158FC0E62E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46249146-39F2-4F92-BC7B-2B7C28CE400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E5A0F86D-68C9-498F-B6E1-8B8B01B81C7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DFF5DD06-F3E4-49FF-AF21-A7C1C9FD22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A2275C51-C5C0-4112-81BF-C4784E0399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AD7CA307-639A-4E83-B2B3-234C59D064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F6860E91-8870-413C-B1D8-92DB771175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E024BD27-FAB0-4B99-82D3-4E75DBC853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FA5EF656-43CF-4B6A-BB68-F4E6E93435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4A392BCF-166C-4F49-BF4D-A454072D05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6E69ADB9-77A9-49D1-B965-8C48FBC0AC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F02FCFCE-366F-49A0-BFCC-A3A7FE0499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A48DA0FB-9273-48FE-8C7D-1119712B66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2950DFE8-5C0D-4A48-AD4F-46987A2EED4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A403C98F-ABB3-4B3C-8EB4-AA28C1670B2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DF20D831-DB22-4138-AC06-864BCD83425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47DA07F8-C6E7-44D8-A42B-E2EE5CA57A8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E7792194-3842-4C0E-8104-C824A8A0DBC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325B03A9-8D26-462E-B0C7-2EDD628FAA3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976A000C-703D-46C9-8BA0-E9AB6F58D42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89EE9CC5-26F1-4DDB-95FA-F2744276F41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5CA0E26-FAE5-4C9E-BB3F-6DA4D43726B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A8DC5BB7-7806-4C19-859B-A2F6D9DD7F3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7536A881-BD42-46E5-A61E-04C4DE36D1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299E0C01-78AE-4A76-BE27-56226D1DB37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9144E97C-E4E7-457F-B453-3253C26E9E5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C44CA717-8F52-4310-8807-6651465E830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3C42C51D-5485-4728-90F8-CDBD2D887B1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936F0626-0476-4009-B10A-817C2F87BE2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14CA1142-91FA-41DA-9DC1-940987CB829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34453B2-6DD3-4641-817C-F3FA4780F93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6644C92E-3F6F-46D5-B2EB-F455DB69EF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5D3724D-6D56-48A7-A88A-05D7B0A821F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5C7AD20C-53BF-4FC2-8E84-D460C8B1F2B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D3F3CD39-38BE-48D1-B1E3-E276868750E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3AE958B8-4574-444E-9A66-85DD220CE7D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6B54C724-529D-4812-BB14-7445E57D87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133ADBBE-2812-4C66-8B39-498ADBB61D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95638D15-DFC7-4673-BD64-D50B2320B18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2A944A25-7CAD-4CB3-B448-92DCE4A5581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D08DC935-83F2-48E6-9047-328FBE16D1E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AEED450C-09D3-47F0-8A57-F03490E3A9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9F72A185-E214-4B0B-B97C-BF3748956B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9CD84AD2-F69C-4246-885D-EB29921BF0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340B8200-594C-4360-9DA9-2C99D0636A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217B6D2F-5D4E-4B11-B0D6-E53B9B3FD2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3B1982CF-E54D-4A84-A63A-C1929E2113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D5FDD597-9E96-4202-8B11-3A6F034DC0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5FFDD958-D075-4CB0-B30C-7AA2BFEB50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91FACC38-E805-4643-968C-9EE5F50355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B0030261-DCB9-4E3F-821E-F40B926D90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91DE1EA1-43A1-47BE-B297-EBF587239D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9A70BB36-D018-49E8-99DE-BD809986DFD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FB5F3670-2A72-4192-B3DA-EEF7A3E6DF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EFBEAA42-6989-4B7F-9945-5E171507E5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329A91EA-75F4-4256-A16A-CD692A6F70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5F25F260-D7E9-421D-A51F-2EB95900BF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7CE654DF-E1BE-4B4E-A143-566E1BD718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9B76745A-7DE1-4313-A978-55C03FF5D6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E572285C-E46C-4865-B811-3AD434ED1D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5EB2E9A6-9DD9-45B2-AF3F-291A1C9263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A420C7D9-7896-4A21-A654-EF20EABF50D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6DE4C4C7-398E-4E06-A2B6-405328DB0B4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BFAF8EFD-BB35-400A-9CF6-61119424AB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7F55B860-B812-45C7-B398-30CA278E3F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5574586C-F18A-4295-A71B-A355CB9B10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D2FEF66A-E993-43EE-B592-99E1B9D001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7E822B51-DFAD-4660-B2D0-B2172ACE81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FF6ABE4B-1EA8-4810-A6DA-D01C7AAE13E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78EC0CD3-31BE-42DA-9F4E-70FD48A972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7E34224-1346-484B-8A87-CFAB789426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66BF9D0-DFB5-4191-A075-5A15DF041F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33AB6B04-240A-4342-89A8-19E9C7CF688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2D686539-CFCA-42CD-AD70-F7EFE961F9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7AE0569D-B116-4026-A9C6-0F3BD9525F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CEF3F39A-EBC2-4DCF-B22C-C8E8C558BC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DA0D0510-F21C-49ED-8D9B-9FCDD05630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A0CC7562-2CA0-4FE9-8D25-43B55066D0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1A3DADB5-B63C-4679-83C5-AADCD165A2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BD6167DD-B815-4713-9972-D594600C0F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B9C4C010-AC31-450F-BD70-DDE43A51AA6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76262F73-ED97-41A7-8474-FAAB9BAD49D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7094C64B-6AAB-4DE9-A40C-58B04089F2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3DE5364E-4FA0-4BB5-88BE-FF05E14878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A7A15F07-F4CD-4A60-B6C9-DF0B07BFF9E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53D8A1E3-9C67-4E24-A8BE-392398A7F3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7F59BE22-B869-41D1-B215-D18E2F48AB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9964B5F2-6E33-4C0A-8DEF-6C2B780B84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25CB625E-9BCD-4EC2-B4D2-7B4BB56336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DF913682-1691-49BC-B14B-6B9FE1317B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C7E90F36-6B84-41F7-974F-CE8500B048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EAB6EA6A-2C43-4C78-8111-0D82788337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675911D3-CD44-4CB1-A5A1-DEC47D4F24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76CAED81-9E92-44A7-96AD-CFE8720821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408CA7EE-7015-469F-8FFF-ADD0A21AFD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8000F950-8C25-4F59-A6F5-0BD4E3A460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E1D66452-3CF8-478B-B091-D08F794A57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551035A4-5218-4890-8087-33679C48E7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40AB12ED-B1D4-450D-BF87-F103922845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66863A83-AD1D-4A6C-98AA-E988B5E295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AC836A09-BECF-4DFE-9F06-4A5B3C882F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B2D9E7A4-49A7-467F-9AAB-59BBA0F17A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CDDE6F98-D369-4FEC-832F-2AD661AFEF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A5A17DAF-65B7-423D-BC19-B5EDE75F5A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D42C7CD0-9A67-46F6-A49E-77BF9F33C0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4874549D-A829-4131-8C59-C914F769F2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DDEDCA97-9408-4B67-8CC4-BC1A3CCD24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318EBF19-2AC8-4DBE-992C-F146190E01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8261A167-5960-4544-9C86-F223BEC6FA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E2859618-E762-444A-AB04-22FE45D941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4C1E7828-16FD-45D3-97A7-9384A0AFDE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404AA340-D19C-4D95-98B4-764F0BF487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D5AA6445-DF0E-47E2-A121-34D7E53AD3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6A5CB977-8DBE-4579-963B-2B8B4E5FE8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B33D6AAD-E0E0-4F05-9F10-D5638664C1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912ACA1A-8B2A-4A62-88D9-163452587A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3502D614-24D8-4016-9430-3D0C64E7E5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A57507F8-79A5-4395-9481-91E3B8C8C2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924FC90C-DFDC-4601-8A0F-0F82B8D5A05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5DDC919D-DE5B-4C59-B6B6-419EDA0D5A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CA469E1C-C51E-4665-8892-593BBCB838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D48B94E0-B9D5-4A70-A0C7-2006A31AFB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F7F25B9B-326F-4F05-AB83-C129286F66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1878BFFC-F701-4DA8-95A4-9F245DEF36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9459E6AF-0AAC-40B1-AC97-77C618C923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BEFB5BD3-5EF5-4F60-B42E-3B67747F36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D8E444B2-D7CE-45D5-9A92-0E38783E300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EE1424A9-3B76-4813-A7C1-E9DAC77258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F183C0F3-4CE2-48D0-B274-0CBE396EF5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DFDB7B64-3E54-4085-A799-0B142AD94B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F546DBBB-C1C7-4E63-A2E2-4CA86C22D7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D3EA280D-E4A0-4358-B219-B3F9C2C097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C29CFB6-8D48-4E5A-AA92-FFF4B1A75D2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311E18A4-7B1A-4346-B1F6-6BD677C58B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E236C70C-7C9B-4160-9D08-D3BC1BB9E4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A40240CB-EBCC-4FB0-B327-79039ECDBD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8E277B85-C63B-4F3A-A24C-8F2E18A68D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5094507F-48ED-416A-A6AE-5420116D89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37FB4CC0-9128-41F1-8321-2226D2DB9F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AEDF8D0C-C0AC-40B3-8E96-8C513CCE50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ECB231C0-567F-4189-AC39-33B30FC283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BA864C95-A8C1-4A11-A0C0-4E48A3B6C1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7524CE02-6801-42CD-A8EA-A47D550ED7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BD82956A-DBBF-4E10-A875-2F57D5D66D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9F8B2496-A90E-40EA-BCC7-DBCDFBC7F3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5CD6CB24-2252-45CF-9924-0C8709B110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772412C1-A236-4F4C-B96C-CA8B99045D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AC9FE4A7-28F7-446E-B9EE-9EEA79047E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FEC17324-126F-45F8-B382-53E0EED9F7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52D54AD3-BA79-42C2-BFA1-BAF025D20F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7FB312D6-F46E-4EE9-ABFC-9B5E63909A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64D06473-AD1C-4C1D-9571-45BE192631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28584DA7-33C6-4663-8AF4-765E6B2D1E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59580A8E-DC92-4C29-B221-9A6FDBF53C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B023EFA3-1A32-4B0B-AD32-249E638115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37C4B66C-1375-4F27-9569-AC17DEB6C39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F49DDC72-7B2D-45F0-BDC5-B7F85473AE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6E1C1D43-D029-42B7-A7AB-C0D4A2C76E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69A3D7C3-9A34-4D89-B844-F56062D1C4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218496C9-1C78-4B4A-AFB2-8BF5BAB4C3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AC27EB64-BE9E-4B0C-8B18-CF492515A3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A133BA6E-C52A-43BA-8FA1-3F32CE0690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3EA97448-E2F6-4F12-9383-DE4FAB18F9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1806D218-FE4D-4CB3-8A2E-41A1E0724F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A79DB21-2512-4635-B7C9-3ABCDEFD65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1412BE3C-2220-4370-A652-DF1E930FCF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BBBE87A9-73AF-4930-A89A-2635C7C269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7F174AE-59D6-4C34-9BD6-716AA6EE24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C74F3291-6423-4E38-8E5C-8A175EE29F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4DA9DCF3-4078-44D7-B4BA-3F3DF40952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7D4849C8-4842-4FE0-90D5-57713F5E22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C4611D5B-618E-49AA-9DC7-746874A73B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4057537D-FFC5-4FF1-A9EA-757B9524C9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3AA523E3-CAAD-4F6D-8A40-A1470DB2129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50E55D54-88E0-4E17-90F4-82CFBECB79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465BE103-40FB-44BC-B60F-A5F995A85F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4F883C43-C71B-4C09-8115-FB30634841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F665D1BD-419B-475F-A8EB-8AEB57FADD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1831F45F-B0B4-46F3-B535-BD1E6C724E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6EC402BD-BC5C-4DEF-A012-F11627922C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E8C61403-2C0C-41B4-9496-4239714B50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9249751E-9B44-48C6-9735-5EE175B548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2ED92B95-3885-4DDA-96F2-1CF02EDFF1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7E6E12E4-D2CE-45CE-B0B0-ABED86B173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660A64B1-917E-4C03-BBD1-2FE6D1321F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8FFA1BB9-8B11-4A00-985F-1C753405B2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63ED98E9-F4F6-4EC4-8C5D-518084C08A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FEF1C909-86DF-46ED-8080-079B1658C6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A8F0C513-BD3B-4CF5-9A97-38632AD204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B3F7A320-2F2B-4384-A50D-0FC6901A261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1812C6A2-FCBC-46AE-B928-1E59546CE4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991248A0-C782-4EDD-8A48-E4E5D8FA5B3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63C94623-1D8F-4804-8489-7DC001E437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6492A4DB-E631-4027-A5BC-12083D556EE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CB36A772-5018-4949-BEB6-A81386BB6F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8D3EE2AC-8138-4BFC-9AC1-A3D6DA05D7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BA452C6B-3DFE-4C74-AE5C-F3D6E33A6D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8BEC3682-E6D2-40E5-AF83-DAADDACEBC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F69DB78F-94ED-4316-8DEE-C72758271E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4ADEF878-D131-4473-AFC6-BF90FEFB21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7643BC51-1DF8-4DA5-B3C2-59D1ED02E3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946562B4-9A20-4539-8F1C-7131ED9F54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B71367C5-8BED-4F8E-B65A-D49A84D66A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E9E9D515-F856-4B23-B8E7-F62322C934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A1265450-A48C-4449-A06B-200B2E5E54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E114E936-D2A8-4C52-BE03-94BEF48851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EE44335-3491-4BA0-909F-8F28B27EB2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886D8118-B8BB-41AD-9F26-DC5CB2A6B6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CACF0E61-86D4-4256-A281-EC4FBF9793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7887257E-507B-48A8-95B7-899A2BDDC4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1EF1A278-E6BA-4F8F-BC94-F62BB76CBD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5F3925AB-AA02-4439-B48E-3AC6CACD3A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46402913-BE46-426F-B8C0-6A39C36C71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6D2A58B2-43AA-4BD6-A670-7669764A5BE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6864EC0F-2CE7-476D-9C25-CBA358237B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B5CA54D5-59CF-4801-809D-4C8E1F4385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41455506-27E8-406C-B9BE-3CEF8265B1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C2D3CFFE-1E30-4261-82BF-EC6ABED138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F63391A8-C510-4968-A098-046F0A51DE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9F65437D-CA62-464B-9BBD-C469106BF3C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7681A9E9-2FEF-43F5-9DC5-702EBC08F8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7E39D6F4-A1C4-48C4-AC0B-068C732F05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4BF5CE40-89AE-4253-9E2D-009E933864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7AE484DB-B793-4FD0-94B3-A4FA5D9CA7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F95D589D-D255-4393-A730-86E3E47236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E3E1E65D-5B04-44E6-8BFA-90A4CA7BAD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7B98035C-8FBE-4886-9A41-6EFF72E026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A7CA4C83-E083-407A-B9CB-5B887D1152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8478758E-EAC7-42CC-86FD-FB57652E86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E9C06313-9A0B-4BDB-AFC1-18BC227D0A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D19DAA03-5A02-4B0B-A95C-0701134C52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491F48AB-A4BE-41CC-930D-CA99FCE5EE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A66465E3-B648-4F79-AB1F-D31B2B6931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4BD8E03E-4E4E-419D-9A6E-63787B8E99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E0CF817D-6593-463D-8573-A9396EBD50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B6050803-74F7-4CA3-B82B-A5CD7C3F35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16DC3256-B3A6-4C52-8727-C76140D966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81B86A2E-BCF9-4D77-866A-5CFDDD1E26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6E79A2DA-4D52-4A23-A238-67C979B9E99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97AA2E08-E3FE-4ACC-9AFE-2771342F86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61B90BDC-9FA4-4C81-9C47-07283479995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D354536A-2746-4E6C-983B-CE69D4AC8A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89EB8C7F-DC9B-4133-A43B-E03C9445DF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5AF0E18C-5DDF-4F4F-914B-D56E184E01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72D3B72E-3C0D-473F-998C-9BFC2F7A1D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D4149761-5AC3-4DAA-8971-98A7724A77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6695EB17-F12C-4F09-8C27-49D19529A8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F5CA1392-C56E-4E5C-B19F-D59396C2D5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F73A0AA9-AC41-4B0B-851D-2318A61AA4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447B3811-5EF6-4EF0-8096-E2E41104E7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4A422203-1F5E-4464-8B87-E3683F405E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CFDD626F-FCED-432C-8A44-0C4B68A441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15F1993C-251F-465C-AA48-E2D80712FA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A8849449-C2E7-41C3-A943-CC7C48B7FD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9AFC02B2-D267-4983-A08F-C61A85D038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9E193EE6-8EE7-4D11-B289-E18BB3F14B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EC160DF5-C8F9-4B20-B5C3-851187BCC7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610E22F9-4460-4110-A14D-CB37DDEB23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C9C511DD-B013-4F9E-AC55-1A8D8D1216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BE6AF1F3-3B6F-478D-945A-003E40B4DD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1A30E1C0-7BFA-4AE2-8FB4-43CD5ADB32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ED45F6F7-9284-48B6-9045-DAA58F49B0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BA7223A8-60E3-4B46-859E-3C278EB936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87CA6C05-265C-441C-BE29-71198246B4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292F0E9C-D1A1-4F6B-8C1D-C8884C56F7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8C16F760-F6FE-4881-8AEE-35C88A0182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BB3C50C3-E4F2-4EAB-B875-8714D2BE6B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E36EA3A9-F9EE-4060-B807-3DEEE1E494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66ACCE9-4A8E-48E2-A54D-10C7127E0B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1C8A0D83-1F34-4C34-97FB-835972C42C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94664137-0631-4A51-A475-C640274167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32223A5A-08DA-4D7D-970A-41708CB450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1113169C-41C0-44F0-905A-7D0D88D078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1B868754-C9E1-4062-8B37-FDF1D0194B9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47CD0B56-DE68-425A-979D-E8FA04661F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DDCD7930-F271-40A9-892F-56A0C6EAB7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C2FD8381-560C-40E5-955F-DB11A94897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9E5B38F4-5922-4D6D-9461-C651C658D5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C89A2418-F6C7-4F6A-8C84-03BC21FE51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3AD1A404-BD5D-41EB-A2BB-7F68EEE21B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27896399-E569-4632-B1BB-E6F1CC32C4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22003C45-2F53-4EE8-9432-0839233081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5DD70813-CD9B-4A7A-B056-7F107E6A2C6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549E681F-3B66-47D8-9BE3-02FF02A59A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4AE56E17-86CD-4130-8F0F-CAF899A2C2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99342D69-224D-450B-8633-953D25B89EC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620DCD32-FBA7-443A-9006-F2D37BA241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F1A7A6AF-DAE4-439B-B6FB-6F321D6F8D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A72AFB68-63C5-43E4-BF82-C8AA9EC259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F7644942-0CB8-4C0D-AFE7-8885DCA7B3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3F61A450-4606-42DF-9F7D-75AF7218D6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30632D3-9124-4B71-B046-91611B449B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70250966-E700-4680-ACAA-7004A99642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EB4903CE-4C0C-48C5-BE96-74F4E4D4597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49D7D743-CDAD-40FC-9967-9E52AE792B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197AE6EF-20F5-44EA-96AA-6C74F2AD22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755078CB-15B6-41DD-8624-97990CF2E9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4F46D3DB-5A39-4AD4-9FC9-74A62108B1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EE99C652-BCD0-4354-AE1A-584E42164C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8ADF2953-C123-440B-84F2-B7EDDAE3C1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3C9D4C85-1441-4BC7-808B-445449AC04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8E412F97-0BC1-4796-BB81-B4353E5E18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D84C7200-4B98-4F90-A0D3-77B62101E3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15A90E71-7C5F-4A2A-9BD5-439FCE4E26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21B0C53C-4789-4CC6-8FE9-F6381ED940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5D06AD68-4A5D-4967-A4C6-630D095915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20A5CFFB-520C-446B-AFA8-61BCC0EE83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BE3424BE-7B70-4947-9BD6-3BC680DCCE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9F2DEDA0-7485-4067-9185-EB09FF4F36D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D61FDE23-A603-4DF5-90AB-AABB7B7D1D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E768CE0-5F9E-4C97-9DF2-C62964D20D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E83E10EB-1FFD-4DA9-A74A-949C7BA0BB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28F04FC1-D162-4763-A674-226D3D554C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60C70936-A2FA-4420-AC11-091C81812B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48D3936D-E718-4413-878C-A09A023A45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BCA5360B-19EF-4585-8032-67E801FC5A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7B69E62C-4862-46FF-9ED7-DE92060D0C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F8C5FD24-A9C6-477D-ABBC-DC25546080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12E25E3A-CF8A-4338-AFC1-EBD2790A769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1B60BD6F-8AD4-4E0B-BF85-7B84272E82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8072763C-2B29-4E89-BA37-E15B64A05A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F7B92DE1-6554-44CA-B1B7-BCC707C53D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7677C303-F7DA-410F-8F02-365D175F33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2708333F-2519-4470-9EFA-EA1B59FF20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C6ECB6C5-8574-4BD2-A0C7-C15B87B612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A8573D0A-F5CF-4248-BFE0-787A3FD6D5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37DEDD71-A024-4E4C-9644-B8FFC1CC37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9B4D3CE4-53C2-487C-8777-EEA5C0B0A6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F4553391-2F49-41E7-8830-F2AA735CC7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85CE7A02-997F-46EC-BD9F-E5574ED963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67EB2F86-E91E-4B6F-B625-32EC60FBA2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F032C684-93C0-4079-B367-CD219CD763B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A944A5EB-FE82-4DB8-AE88-FF2B0BAA2C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9E5AD894-327A-4425-B3B4-7FB03AAF1F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A8AB9069-E419-468D-9CE7-B235DFFAB1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C99D6A67-F49B-488B-9EF1-34D9E377B4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A4CFF08E-1954-4EE7-A567-7DE154CA40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15ED80AA-F96E-48D4-B956-6C0DB38FCA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74FA01CA-07E7-45FD-AB11-34008B747E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4B6A3530-9F6B-49BE-8C60-B67C215577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6492BC6B-D69A-4F05-9B44-71BFCE111E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9E584861-8970-4084-A07A-8271CBB30F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2B58437D-AD6F-4E3E-BB9B-01B3D0E6D5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AECC32A-27B4-42D1-8C00-4F44CCAD37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D3F7FE76-2008-4432-9B85-CBCC12ED3F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A9E23970-8ADA-457D-A053-A9EB2A9152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5583AEF8-F123-416A-B724-63B2440E0B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10BCD16C-158E-4844-B667-15E48DDF1F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48BA743D-1972-4A7E-831E-86002588FA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93336E92-702C-41A9-9305-F5E32EC201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D2D586-F5DA-4553-A230-415557EF54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F450F97D-BE18-4B2B-AB33-17DEAECF3A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2A2BBF12-4DE1-4CA8-898D-1170B5D309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864B49A1-0A09-431E-87AA-5EB29567A8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1B54DAA0-8584-49DD-8711-D5DE66CAFF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482B4747-AC32-4750-B326-3AC0C3D5C9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4928E938-E19C-446D-95EC-A5DB127D8C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B2A447E1-A178-4A0B-8F67-8516EF70E2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A05BC27A-FF3D-44DF-B717-1EE34B6192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85FC4BCE-2975-43E4-8FFC-263F736BB4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A842758D-B840-483A-A7F2-13C71F6BF9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23DC562C-DEE4-417E-82B6-68264FEE8F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AA743CCA-B6B9-4DBB-BF93-BB0CB4F34D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9B87DFD8-2DE0-446D-A841-9246168DFE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B1FDA9AE-75B2-4458-8A62-5E5A8D54E7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6B2E021C-205B-4833-8AF2-1E95AB2E69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B0B9570A-0A65-4767-A453-4304BED873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8D5C3A15-D3A4-41BD-A354-665EC85184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43829ADF-FB8A-4F57-A0EF-6BA10FF7778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AAECDE99-232F-4085-879A-FDE9C58E31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CA071F61-4488-460D-BDA0-4C16B9F1E1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A52F3E5D-0276-4580-8C45-C483324885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ADD91B8-5377-4AF5-860B-D8822C5DEF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674DEDC7-32F5-4538-9D76-44830334B6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C097C1F6-2A5B-46EF-898E-98FB233288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174A1EE4-DDE1-4F0E-B6AF-3C05F4E547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B167FA83-A18D-4E76-A788-DDEBFE5EA2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FA065890-F0FE-4FEB-8957-C3F78A8B1A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94891F62-44B8-4DAE-A831-7EB0ECE481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7DD54380-679B-41AD-BC72-8F0006A7E9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9AC81E8E-40D6-44C3-BB7D-1F79656706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AA444564-EF0F-4535-AFA7-A3FF92DB12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DED0A69C-AF3C-4C6A-97BF-333D153B20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AF3A5676-CC37-47A0-B034-CA3D1045AA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8A3876BC-5EF1-4694-AC16-7F46C3BF79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8D428069-BAA9-4DF4-818D-731AA0BCF7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36E4B442-D694-48D5-86B4-DEB9536101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60006B1B-D603-4D14-8AF7-5ACFFEF24A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5D4E99E4-F545-4E7A-B176-2D860BE55E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7189331B-C5C6-4269-8BBA-9E69E2CD1E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5AEC49A3-9DE8-4B7E-B774-654A4A77D3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39CE8819-97BC-4E27-BF10-6066962921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8F7E7D82-3824-4531-B969-B2B639147F0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32B4AD8A-0683-4BF4-BCF2-5A98436D81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260CE5A1-6612-4767-AAC3-2C26B3BC4C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E49E05C6-640C-41FE-B3DD-A72D6B3192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3A3D5DB4-68CA-4919-A2C2-C9EFDC727F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B39A5D1-D8FB-41DE-B33E-52C8586EC2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42644700-1DD1-4DE7-B297-4A7053C103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3FABECE6-A378-4DCD-AA5C-39659DFDBC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8F1DC4BF-376B-4662-AD5D-F14A77E3CE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88EF187A-F131-4D46-94D4-9AF69606B4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A7D310D5-47AD-4E45-BFBF-524C6E5FEC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9ED55A6E-DBF3-4A58-A78B-3BD6D2F200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ECFD32A7-D273-4749-AE73-ABDFFE801B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BA138CF-55FC-443C-B0A6-4849B764B13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574A5D5-6FCE-4AA0-8D85-A1DC19C092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5CAF8A7D-6DC1-4F2E-9DC4-F6460F6A67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6204378C-A071-45AD-AEEE-8914651036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A40031F7-DE42-4C72-9466-E52A8350BD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ED4EF1B4-C133-4F4E-BF56-C5AF4623BE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DE6DFB39-94DF-42BA-8922-E7AA421991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B84E09CF-7506-40A5-8196-B0E6994CA7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613A3379-9D8D-4E6F-AB8E-4AC9BC7DD3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5C2127FD-AB0D-4063-9252-7D96CF01C62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6AC41B3F-ABCC-4DB9-A090-EC72775036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C5166FD-4D0A-40BC-9624-7C268FA7E4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AC3FC2C1-E09F-4974-9572-C67688A646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88FCCD73-C43E-43F6-A3ED-46DAF05D0C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AEC9224E-E6BF-479E-A69A-28D517BD388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84F52BF7-4310-41E3-B8B0-C1C3D9BE542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2E21C759-2226-49B4-9300-C4AF9434169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BBB87B33-8EFB-4D88-9559-D0EBCCDF63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554E012E-BC05-4F08-8AAC-DEF5ECAAD2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EEB5970D-C8AE-48C7-8C01-859600313D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38936DAF-FF71-4C8F-8E4F-065C649430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DF32E4F2-8072-4555-9456-5E8C23AC3C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1136C3C4-5E0D-475E-AB23-001458D6E6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C0EA7A01-C1F4-4EEC-8258-8CA56D73AC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2C748272-9BA6-4421-AC74-CAF6ABE288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F0BC21CF-135E-4701-A304-A804C1DBC1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A0DEE147-8D8C-469A-9B09-B8EA79592A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28724558-A312-4D53-8476-78D4F4AA9A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D7953BB1-8C5F-4BB4-A886-9CE2A18DAB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3BDD460E-0329-4FC3-81D5-0B140583C5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9AF63397-F5EF-4579-8BB8-66A73BC08F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2218DF0E-C0B0-4E68-8A89-A30DDFE24E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1D2B957-2D29-4574-8C18-852C397C94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EB6AA228-78BC-4C40-8AD0-B1668CFB3F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47C541DA-7D5B-459D-BA05-5988FD4B64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405A26E0-71DC-4A2C-98E3-D951B6960C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672124B1-1366-4EEB-B4A5-1C7CF98760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6C24DE4B-180F-45F0-A644-40D5C1354C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3415B1DE-FD19-4F46-B767-EB652F9EF0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875E7AFF-8E3B-40F8-8603-5ABC43E922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210B589B-A20F-4BBF-B48C-0FC9C13E13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A6BFDB14-4440-4F0B-B9C7-9144CCBC58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31ADAA1F-FD90-4631-B89D-F37EDF31CD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FF85B12B-117F-4A00-9D9B-AE0178A1E25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CA3ED130-23F1-4CED-88EE-E42BB0B350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506EF203-7620-4279-B2CF-D8AD03257A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94C139D6-4EE8-4341-AC2D-9687394FA6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7CB4E700-EF15-4423-95AB-BAB90F1F81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C9645858-D182-4FCD-8AB8-1F500DC1AA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A86582DF-354B-447B-AE40-0F9ECF4E4D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ACEC3E29-C801-4D13-AF32-529AC8FCEF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26830187-D610-4385-B11B-B65AA216E4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7D9BCEF-BC01-4B37-A6BC-9A16234D96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CD040BD4-25E0-49D2-9297-8221E41441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A86C7BAB-5248-4574-8A60-D071035A24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F06617C1-C006-4472-9BCB-AAC8A2F3B9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4763E452-F188-4EEA-927C-7A6886B3FD9B}"/>
            </a:ext>
          </a:extLst>
        </xdr:cNvPr>
        <xdr:cNvSpPr txBox="1">
          <a:spLocks noChangeArrowheads="1"/>
        </xdr:cNvSpPr>
      </xdr:nvSpPr>
      <xdr:spPr bwMode="auto">
        <a:xfrm>
          <a:off x="136445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78E37A10-2918-4DF5-A0CC-750DAA01EA73}"/>
            </a:ext>
          </a:extLst>
        </xdr:cNvPr>
        <xdr:cNvSpPr txBox="1">
          <a:spLocks noChangeArrowheads="1"/>
        </xdr:cNvSpPr>
      </xdr:nvSpPr>
      <xdr:spPr bwMode="auto">
        <a:xfrm>
          <a:off x="31742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19</xdr:row>
      <xdr:rowOff>0</xdr:rowOff>
    </xdr:from>
    <xdr:ext cx="0" cy="38100"/>
    <xdr:sp macro="" textlink="">
      <xdr:nvSpPr>
        <xdr:cNvPr id="3083" name="Text Box 870">
          <a:extLst>
            <a:ext uri="{FF2B5EF4-FFF2-40B4-BE49-F238E27FC236}">
              <a16:creationId xmlns:a16="http://schemas.microsoft.com/office/drawing/2014/main" id="{3CD7870D-1E68-4D15-BA5D-999E94FFA1E5}"/>
            </a:ext>
          </a:extLst>
        </xdr:cNvPr>
        <xdr:cNvSpPr txBox="1">
          <a:spLocks noChangeArrowheads="1"/>
        </xdr:cNvSpPr>
      </xdr:nvSpPr>
      <xdr:spPr bwMode="auto">
        <a:xfrm>
          <a:off x="43172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84" name="Text Box 101">
          <a:extLst>
            <a:ext uri="{FF2B5EF4-FFF2-40B4-BE49-F238E27FC236}">
              <a16:creationId xmlns:a16="http://schemas.microsoft.com/office/drawing/2014/main" id="{B3077425-5CA7-411E-AADC-8FF5E82614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085" name="Text Box 102">
          <a:extLst>
            <a:ext uri="{FF2B5EF4-FFF2-40B4-BE49-F238E27FC236}">
              <a16:creationId xmlns:a16="http://schemas.microsoft.com/office/drawing/2014/main" id="{635A8BA2-51EA-4EB6-9787-39FA828E30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86" name="Text Box 103">
          <a:extLst>
            <a:ext uri="{FF2B5EF4-FFF2-40B4-BE49-F238E27FC236}">
              <a16:creationId xmlns:a16="http://schemas.microsoft.com/office/drawing/2014/main" id="{C7996660-0751-4728-BCD2-68299E13E6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87" name="Text Box 104">
          <a:extLst>
            <a:ext uri="{FF2B5EF4-FFF2-40B4-BE49-F238E27FC236}">
              <a16:creationId xmlns:a16="http://schemas.microsoft.com/office/drawing/2014/main" id="{13F58811-4523-49D9-B2D6-05780ECC178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88" name="Text Box 105">
          <a:extLst>
            <a:ext uri="{FF2B5EF4-FFF2-40B4-BE49-F238E27FC236}">
              <a16:creationId xmlns:a16="http://schemas.microsoft.com/office/drawing/2014/main" id="{41AB4E8A-6E92-40CB-A79B-2A2A4FEB8D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89" name="Text Box 106">
          <a:extLst>
            <a:ext uri="{FF2B5EF4-FFF2-40B4-BE49-F238E27FC236}">
              <a16:creationId xmlns:a16="http://schemas.microsoft.com/office/drawing/2014/main" id="{D588A104-94D9-43BF-A693-97A8A425DAD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0" name="Text Box 107">
          <a:extLst>
            <a:ext uri="{FF2B5EF4-FFF2-40B4-BE49-F238E27FC236}">
              <a16:creationId xmlns:a16="http://schemas.microsoft.com/office/drawing/2014/main" id="{70914536-D93C-429A-B14A-2AE51E48590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1" name="Text Box 108">
          <a:extLst>
            <a:ext uri="{FF2B5EF4-FFF2-40B4-BE49-F238E27FC236}">
              <a16:creationId xmlns:a16="http://schemas.microsoft.com/office/drawing/2014/main" id="{D4863AF6-345C-4A94-8446-72E5771488E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2" name="Text Box 109">
          <a:extLst>
            <a:ext uri="{FF2B5EF4-FFF2-40B4-BE49-F238E27FC236}">
              <a16:creationId xmlns:a16="http://schemas.microsoft.com/office/drawing/2014/main" id="{A9EC702B-9E51-467A-94BD-628DEC9C63A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3" name="Text Box 110">
          <a:extLst>
            <a:ext uri="{FF2B5EF4-FFF2-40B4-BE49-F238E27FC236}">
              <a16:creationId xmlns:a16="http://schemas.microsoft.com/office/drawing/2014/main" id="{62F755F3-8730-4562-82E6-DCCEE5BC8C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4" name="Text Box 111">
          <a:extLst>
            <a:ext uri="{FF2B5EF4-FFF2-40B4-BE49-F238E27FC236}">
              <a16:creationId xmlns:a16="http://schemas.microsoft.com/office/drawing/2014/main" id="{BCFF4188-C4AB-4940-87D3-EE0897479E9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5" name="Text Box 112">
          <a:extLst>
            <a:ext uri="{FF2B5EF4-FFF2-40B4-BE49-F238E27FC236}">
              <a16:creationId xmlns:a16="http://schemas.microsoft.com/office/drawing/2014/main" id="{950C9EA5-4152-4ECA-BE21-59D1FBB103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6" name="Text Box 113">
          <a:extLst>
            <a:ext uri="{FF2B5EF4-FFF2-40B4-BE49-F238E27FC236}">
              <a16:creationId xmlns:a16="http://schemas.microsoft.com/office/drawing/2014/main" id="{1F4644E2-9D8F-4998-9C77-080204843A9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7" name="Text Box 114">
          <a:extLst>
            <a:ext uri="{FF2B5EF4-FFF2-40B4-BE49-F238E27FC236}">
              <a16:creationId xmlns:a16="http://schemas.microsoft.com/office/drawing/2014/main" id="{0A98AA10-D68E-488A-87BF-9139C3DEB74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8" name="Text Box 115">
          <a:extLst>
            <a:ext uri="{FF2B5EF4-FFF2-40B4-BE49-F238E27FC236}">
              <a16:creationId xmlns:a16="http://schemas.microsoft.com/office/drawing/2014/main" id="{6526D637-30D3-4FAC-9320-CFF0C0905E0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099" name="Text Box 116">
          <a:extLst>
            <a:ext uri="{FF2B5EF4-FFF2-40B4-BE49-F238E27FC236}">
              <a16:creationId xmlns:a16="http://schemas.microsoft.com/office/drawing/2014/main" id="{D8F7158E-728F-4D80-BC64-8A5A3FB8675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0" name="Text Box 117">
          <a:extLst>
            <a:ext uri="{FF2B5EF4-FFF2-40B4-BE49-F238E27FC236}">
              <a16:creationId xmlns:a16="http://schemas.microsoft.com/office/drawing/2014/main" id="{CCDCD99A-C04B-42D3-AB4E-15869EC4940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1" name="Text Box 118">
          <a:extLst>
            <a:ext uri="{FF2B5EF4-FFF2-40B4-BE49-F238E27FC236}">
              <a16:creationId xmlns:a16="http://schemas.microsoft.com/office/drawing/2014/main" id="{B4D1FCF7-DFAA-4730-B436-44B922C1A2A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2" name="Text Box 119">
          <a:extLst>
            <a:ext uri="{FF2B5EF4-FFF2-40B4-BE49-F238E27FC236}">
              <a16:creationId xmlns:a16="http://schemas.microsoft.com/office/drawing/2014/main" id="{395C0631-A8A5-4482-B8A6-81BD03A0288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3" name="Text Box 120">
          <a:extLst>
            <a:ext uri="{FF2B5EF4-FFF2-40B4-BE49-F238E27FC236}">
              <a16:creationId xmlns:a16="http://schemas.microsoft.com/office/drawing/2014/main" id="{67439800-CBA8-43AB-8015-B12359B8FF4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4" name="Text Box 121">
          <a:extLst>
            <a:ext uri="{FF2B5EF4-FFF2-40B4-BE49-F238E27FC236}">
              <a16:creationId xmlns:a16="http://schemas.microsoft.com/office/drawing/2014/main" id="{9ACD9102-CCC4-4140-959A-5243ABA3D9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5" name="Text Box 122">
          <a:extLst>
            <a:ext uri="{FF2B5EF4-FFF2-40B4-BE49-F238E27FC236}">
              <a16:creationId xmlns:a16="http://schemas.microsoft.com/office/drawing/2014/main" id="{FD9CA55A-B22A-4E24-96C8-EE708ED877B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6" name="Text Box 123">
          <a:extLst>
            <a:ext uri="{FF2B5EF4-FFF2-40B4-BE49-F238E27FC236}">
              <a16:creationId xmlns:a16="http://schemas.microsoft.com/office/drawing/2014/main" id="{68B23E70-09BB-482B-BB5E-4AE90858A18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7" name="Text Box 124">
          <a:extLst>
            <a:ext uri="{FF2B5EF4-FFF2-40B4-BE49-F238E27FC236}">
              <a16:creationId xmlns:a16="http://schemas.microsoft.com/office/drawing/2014/main" id="{8395392C-E971-4A3E-9F8D-FB2EB526A77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8" name="Text Box 125">
          <a:extLst>
            <a:ext uri="{FF2B5EF4-FFF2-40B4-BE49-F238E27FC236}">
              <a16:creationId xmlns:a16="http://schemas.microsoft.com/office/drawing/2014/main" id="{F6CE568A-2F36-442F-A5D9-53988A1CC4B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09" name="Text Box 126">
          <a:extLst>
            <a:ext uri="{FF2B5EF4-FFF2-40B4-BE49-F238E27FC236}">
              <a16:creationId xmlns:a16="http://schemas.microsoft.com/office/drawing/2014/main" id="{6728F24D-4B4D-4C42-89DA-6E1BD4B8BD7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10" name="Text Box 127">
          <a:extLst>
            <a:ext uri="{FF2B5EF4-FFF2-40B4-BE49-F238E27FC236}">
              <a16:creationId xmlns:a16="http://schemas.microsoft.com/office/drawing/2014/main" id="{799DB932-B9D0-4BB6-903F-2F768D91B32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11" name="Text Box 128">
          <a:extLst>
            <a:ext uri="{FF2B5EF4-FFF2-40B4-BE49-F238E27FC236}">
              <a16:creationId xmlns:a16="http://schemas.microsoft.com/office/drawing/2014/main" id="{2BD302EF-88E9-4B23-ABB2-A689739098A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12" name="Text Box 129">
          <a:extLst>
            <a:ext uri="{FF2B5EF4-FFF2-40B4-BE49-F238E27FC236}">
              <a16:creationId xmlns:a16="http://schemas.microsoft.com/office/drawing/2014/main" id="{7013F3BF-B117-41F7-8E6C-BD9ACF2D1E5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3113" name="Text Box 130">
          <a:extLst>
            <a:ext uri="{FF2B5EF4-FFF2-40B4-BE49-F238E27FC236}">
              <a16:creationId xmlns:a16="http://schemas.microsoft.com/office/drawing/2014/main" id="{6DE3B279-780E-48B9-9433-16BA15320C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114" name="Text Box 131">
          <a:extLst>
            <a:ext uri="{FF2B5EF4-FFF2-40B4-BE49-F238E27FC236}">
              <a16:creationId xmlns:a16="http://schemas.microsoft.com/office/drawing/2014/main" id="{463490DC-FF51-495D-A105-A4CAC51024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15" name="Text Box 132">
          <a:extLst>
            <a:ext uri="{FF2B5EF4-FFF2-40B4-BE49-F238E27FC236}">
              <a16:creationId xmlns:a16="http://schemas.microsoft.com/office/drawing/2014/main" id="{DC9E4C53-A443-40A1-BAE2-C5E1F48F917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16" name="Text Box 133">
          <a:extLst>
            <a:ext uri="{FF2B5EF4-FFF2-40B4-BE49-F238E27FC236}">
              <a16:creationId xmlns:a16="http://schemas.microsoft.com/office/drawing/2014/main" id="{DD0B0B95-80CD-44B7-AA5A-7804A24A1E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17" name="Text Box 134">
          <a:extLst>
            <a:ext uri="{FF2B5EF4-FFF2-40B4-BE49-F238E27FC236}">
              <a16:creationId xmlns:a16="http://schemas.microsoft.com/office/drawing/2014/main" id="{F6BF2F4A-8813-4985-98C2-04086B062C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18" name="Text Box 135">
          <a:extLst>
            <a:ext uri="{FF2B5EF4-FFF2-40B4-BE49-F238E27FC236}">
              <a16:creationId xmlns:a16="http://schemas.microsoft.com/office/drawing/2014/main" id="{F87401EE-F900-4FBB-9905-E72A0AD118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19" name="Text Box 136">
          <a:extLst>
            <a:ext uri="{FF2B5EF4-FFF2-40B4-BE49-F238E27FC236}">
              <a16:creationId xmlns:a16="http://schemas.microsoft.com/office/drawing/2014/main" id="{D5FAB0D3-E266-47A7-B2B1-4F6B9D9AC2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120" name="Text Box 137">
          <a:extLst>
            <a:ext uri="{FF2B5EF4-FFF2-40B4-BE49-F238E27FC236}">
              <a16:creationId xmlns:a16="http://schemas.microsoft.com/office/drawing/2014/main" id="{CAD17939-6CD3-4331-A949-76E73F81CB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21" name="Text Box 138">
          <a:extLst>
            <a:ext uri="{FF2B5EF4-FFF2-40B4-BE49-F238E27FC236}">
              <a16:creationId xmlns:a16="http://schemas.microsoft.com/office/drawing/2014/main" id="{EDC095CD-B06E-4781-8164-30808BB910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22" name="Text Box 139">
          <a:extLst>
            <a:ext uri="{FF2B5EF4-FFF2-40B4-BE49-F238E27FC236}">
              <a16:creationId xmlns:a16="http://schemas.microsoft.com/office/drawing/2014/main" id="{7AD1188B-A153-4F27-A08B-06509F2B15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23" name="Text Box 140">
          <a:extLst>
            <a:ext uri="{FF2B5EF4-FFF2-40B4-BE49-F238E27FC236}">
              <a16:creationId xmlns:a16="http://schemas.microsoft.com/office/drawing/2014/main" id="{486B24E4-EC80-4AF2-B046-185BA1FF2F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24" name="Text Box 141">
          <a:extLst>
            <a:ext uri="{FF2B5EF4-FFF2-40B4-BE49-F238E27FC236}">
              <a16:creationId xmlns:a16="http://schemas.microsoft.com/office/drawing/2014/main" id="{363E6A5A-9AE1-4055-9AE2-81A5B0A27A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25" name="Text Box 142">
          <a:extLst>
            <a:ext uri="{FF2B5EF4-FFF2-40B4-BE49-F238E27FC236}">
              <a16:creationId xmlns:a16="http://schemas.microsoft.com/office/drawing/2014/main" id="{5D64FDEE-3DFD-45ED-8113-A19C1263A0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126" name="Text Box 143">
          <a:extLst>
            <a:ext uri="{FF2B5EF4-FFF2-40B4-BE49-F238E27FC236}">
              <a16:creationId xmlns:a16="http://schemas.microsoft.com/office/drawing/2014/main" id="{D3EB3BCA-843F-4911-8654-E68E6E9B31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27" name="Text Box 144">
          <a:extLst>
            <a:ext uri="{FF2B5EF4-FFF2-40B4-BE49-F238E27FC236}">
              <a16:creationId xmlns:a16="http://schemas.microsoft.com/office/drawing/2014/main" id="{14A2E171-D2BC-4378-9D68-008214DDF17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28" name="Text Box 145">
          <a:extLst>
            <a:ext uri="{FF2B5EF4-FFF2-40B4-BE49-F238E27FC236}">
              <a16:creationId xmlns:a16="http://schemas.microsoft.com/office/drawing/2014/main" id="{829B26D8-2CB2-4C15-AD07-364034B6DD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29" name="Text Box 146">
          <a:extLst>
            <a:ext uri="{FF2B5EF4-FFF2-40B4-BE49-F238E27FC236}">
              <a16:creationId xmlns:a16="http://schemas.microsoft.com/office/drawing/2014/main" id="{24D4DF9D-3D5D-49FC-84BE-F502A35131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130" name="Text Box 147">
          <a:extLst>
            <a:ext uri="{FF2B5EF4-FFF2-40B4-BE49-F238E27FC236}">
              <a16:creationId xmlns:a16="http://schemas.microsoft.com/office/drawing/2014/main" id="{6E02567E-776A-4A86-9F04-E26642BBC3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31" name="Text Box 148">
          <a:extLst>
            <a:ext uri="{FF2B5EF4-FFF2-40B4-BE49-F238E27FC236}">
              <a16:creationId xmlns:a16="http://schemas.microsoft.com/office/drawing/2014/main" id="{063DF97D-865B-47BE-8357-737FE711C93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32" name="Text Box 149">
          <a:extLst>
            <a:ext uri="{FF2B5EF4-FFF2-40B4-BE49-F238E27FC236}">
              <a16:creationId xmlns:a16="http://schemas.microsoft.com/office/drawing/2014/main" id="{7B1A63CC-5AC3-4E0F-A044-4D51A8480F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133" name="Text Box 150">
          <a:extLst>
            <a:ext uri="{FF2B5EF4-FFF2-40B4-BE49-F238E27FC236}">
              <a16:creationId xmlns:a16="http://schemas.microsoft.com/office/drawing/2014/main" id="{A774CF78-6B4A-4584-958E-9B0ABB69EA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34" name="Text Box 151">
          <a:extLst>
            <a:ext uri="{FF2B5EF4-FFF2-40B4-BE49-F238E27FC236}">
              <a16:creationId xmlns:a16="http://schemas.microsoft.com/office/drawing/2014/main" id="{8B0C5D47-CD25-4954-B846-CC8D5C54EC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35" name="Text Box 152">
          <a:extLst>
            <a:ext uri="{FF2B5EF4-FFF2-40B4-BE49-F238E27FC236}">
              <a16:creationId xmlns:a16="http://schemas.microsoft.com/office/drawing/2014/main" id="{A48BF469-3DA7-4F44-BA18-1A597305C5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136" name="Text Box 153">
          <a:extLst>
            <a:ext uri="{FF2B5EF4-FFF2-40B4-BE49-F238E27FC236}">
              <a16:creationId xmlns:a16="http://schemas.microsoft.com/office/drawing/2014/main" id="{08F4FF80-C9D6-4868-BE52-BD82CE3B10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37" name="Text Box 154">
          <a:extLst>
            <a:ext uri="{FF2B5EF4-FFF2-40B4-BE49-F238E27FC236}">
              <a16:creationId xmlns:a16="http://schemas.microsoft.com/office/drawing/2014/main" id="{F4501FB6-24B0-4555-9FC7-B5D7EE03B2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38" name="Text Box 155">
          <a:extLst>
            <a:ext uri="{FF2B5EF4-FFF2-40B4-BE49-F238E27FC236}">
              <a16:creationId xmlns:a16="http://schemas.microsoft.com/office/drawing/2014/main" id="{82E608F3-186D-42D0-9B2F-B874764822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139" name="Text Box 156">
          <a:extLst>
            <a:ext uri="{FF2B5EF4-FFF2-40B4-BE49-F238E27FC236}">
              <a16:creationId xmlns:a16="http://schemas.microsoft.com/office/drawing/2014/main" id="{A87D489F-4AB9-4430-89DF-881B74A565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40" name="Text Box 157">
          <a:extLst>
            <a:ext uri="{FF2B5EF4-FFF2-40B4-BE49-F238E27FC236}">
              <a16:creationId xmlns:a16="http://schemas.microsoft.com/office/drawing/2014/main" id="{64681908-22B8-4283-8177-494958562D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41" name="Text Box 158">
          <a:extLst>
            <a:ext uri="{FF2B5EF4-FFF2-40B4-BE49-F238E27FC236}">
              <a16:creationId xmlns:a16="http://schemas.microsoft.com/office/drawing/2014/main" id="{19B92ED6-BE43-4ED0-B1F6-1486233A5B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142" name="Text Box 159">
          <a:extLst>
            <a:ext uri="{FF2B5EF4-FFF2-40B4-BE49-F238E27FC236}">
              <a16:creationId xmlns:a16="http://schemas.microsoft.com/office/drawing/2014/main" id="{20883784-D3ED-4062-8884-2681DB7AA8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43" name="Text Box 160">
          <a:extLst>
            <a:ext uri="{FF2B5EF4-FFF2-40B4-BE49-F238E27FC236}">
              <a16:creationId xmlns:a16="http://schemas.microsoft.com/office/drawing/2014/main" id="{170D0C49-7E0F-48B2-B2C0-8DEB48903ED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44" name="Text Box 161">
          <a:extLst>
            <a:ext uri="{FF2B5EF4-FFF2-40B4-BE49-F238E27FC236}">
              <a16:creationId xmlns:a16="http://schemas.microsoft.com/office/drawing/2014/main" id="{0CA3391C-0DD8-422D-975F-70A2E65EB2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145" name="Text Box 162">
          <a:extLst>
            <a:ext uri="{FF2B5EF4-FFF2-40B4-BE49-F238E27FC236}">
              <a16:creationId xmlns:a16="http://schemas.microsoft.com/office/drawing/2014/main" id="{C341ADFF-77F4-43EA-9B9E-08BE1EA1967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46" name="Text Box 163">
          <a:extLst>
            <a:ext uri="{FF2B5EF4-FFF2-40B4-BE49-F238E27FC236}">
              <a16:creationId xmlns:a16="http://schemas.microsoft.com/office/drawing/2014/main" id="{9D026DD6-0322-4547-A928-86FF45D531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47" name="Text Box 164">
          <a:extLst>
            <a:ext uri="{FF2B5EF4-FFF2-40B4-BE49-F238E27FC236}">
              <a16:creationId xmlns:a16="http://schemas.microsoft.com/office/drawing/2014/main" id="{8C47D952-493B-4536-BBCF-2CA0F7112E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48" name="Text Box 165">
          <a:extLst>
            <a:ext uri="{FF2B5EF4-FFF2-40B4-BE49-F238E27FC236}">
              <a16:creationId xmlns:a16="http://schemas.microsoft.com/office/drawing/2014/main" id="{30CEDF94-2741-4AD2-9A6E-ADAB639A6F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149" name="Text Box 166">
          <a:extLst>
            <a:ext uri="{FF2B5EF4-FFF2-40B4-BE49-F238E27FC236}">
              <a16:creationId xmlns:a16="http://schemas.microsoft.com/office/drawing/2014/main" id="{D52A59F2-15F5-48FF-80D9-14705E4B63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50" name="Text Box 167">
          <a:extLst>
            <a:ext uri="{FF2B5EF4-FFF2-40B4-BE49-F238E27FC236}">
              <a16:creationId xmlns:a16="http://schemas.microsoft.com/office/drawing/2014/main" id="{98D4BA60-41A9-4BAB-AAE2-EAC28A70D2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51" name="Text Box 168">
          <a:extLst>
            <a:ext uri="{FF2B5EF4-FFF2-40B4-BE49-F238E27FC236}">
              <a16:creationId xmlns:a16="http://schemas.microsoft.com/office/drawing/2014/main" id="{850A3DA1-7A88-4C5C-BA4F-F80C077D54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52" name="Text Box 169">
          <a:extLst>
            <a:ext uri="{FF2B5EF4-FFF2-40B4-BE49-F238E27FC236}">
              <a16:creationId xmlns:a16="http://schemas.microsoft.com/office/drawing/2014/main" id="{A6CB5BDD-E2BD-4F05-ADCC-E55A63A072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53" name="Text Box 170">
          <a:extLst>
            <a:ext uri="{FF2B5EF4-FFF2-40B4-BE49-F238E27FC236}">
              <a16:creationId xmlns:a16="http://schemas.microsoft.com/office/drawing/2014/main" id="{E5A833A9-8F47-4A66-8702-0B1E1C4BD5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54" name="Text Box 171">
          <a:extLst>
            <a:ext uri="{FF2B5EF4-FFF2-40B4-BE49-F238E27FC236}">
              <a16:creationId xmlns:a16="http://schemas.microsoft.com/office/drawing/2014/main" id="{659CE358-7D05-4607-BB4E-977BF40718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155" name="Text Box 172">
          <a:extLst>
            <a:ext uri="{FF2B5EF4-FFF2-40B4-BE49-F238E27FC236}">
              <a16:creationId xmlns:a16="http://schemas.microsoft.com/office/drawing/2014/main" id="{78EB4542-9F09-44BF-901E-66C887F442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56" name="Text Box 173">
          <a:extLst>
            <a:ext uri="{FF2B5EF4-FFF2-40B4-BE49-F238E27FC236}">
              <a16:creationId xmlns:a16="http://schemas.microsoft.com/office/drawing/2014/main" id="{F5FA91BE-6AE5-4AD7-9855-46EF54B5CA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57" name="Text Box 174">
          <a:extLst>
            <a:ext uri="{FF2B5EF4-FFF2-40B4-BE49-F238E27FC236}">
              <a16:creationId xmlns:a16="http://schemas.microsoft.com/office/drawing/2014/main" id="{25FEB931-06CB-4CA7-BFC4-DE99B76096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58" name="Text Box 175">
          <a:extLst>
            <a:ext uri="{FF2B5EF4-FFF2-40B4-BE49-F238E27FC236}">
              <a16:creationId xmlns:a16="http://schemas.microsoft.com/office/drawing/2014/main" id="{825A28A4-1B7A-44AE-87FE-04F2E52410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59" name="Text Box 176">
          <a:extLst>
            <a:ext uri="{FF2B5EF4-FFF2-40B4-BE49-F238E27FC236}">
              <a16:creationId xmlns:a16="http://schemas.microsoft.com/office/drawing/2014/main" id="{103A2FAA-46ED-47FC-A110-78AF711CEC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60" name="Text Box 177">
          <a:extLst>
            <a:ext uri="{FF2B5EF4-FFF2-40B4-BE49-F238E27FC236}">
              <a16:creationId xmlns:a16="http://schemas.microsoft.com/office/drawing/2014/main" id="{55FB232C-78CA-4A4D-B8E7-1E0E386D5D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161" name="Text Box 178">
          <a:extLst>
            <a:ext uri="{FF2B5EF4-FFF2-40B4-BE49-F238E27FC236}">
              <a16:creationId xmlns:a16="http://schemas.microsoft.com/office/drawing/2014/main" id="{11931D05-4F2F-433E-8A21-85960A071C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62" name="Text Box 179">
          <a:extLst>
            <a:ext uri="{FF2B5EF4-FFF2-40B4-BE49-F238E27FC236}">
              <a16:creationId xmlns:a16="http://schemas.microsoft.com/office/drawing/2014/main" id="{3FD84660-4C83-4DD7-89A8-592456EE540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63" name="Text Box 180">
          <a:extLst>
            <a:ext uri="{FF2B5EF4-FFF2-40B4-BE49-F238E27FC236}">
              <a16:creationId xmlns:a16="http://schemas.microsoft.com/office/drawing/2014/main" id="{9450CD13-F243-4391-AEEB-1E7A69877E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64" name="Text Box 181">
          <a:extLst>
            <a:ext uri="{FF2B5EF4-FFF2-40B4-BE49-F238E27FC236}">
              <a16:creationId xmlns:a16="http://schemas.microsoft.com/office/drawing/2014/main" id="{C1B603BB-01CA-4A1E-A753-D4BA170DFEE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65" name="Text Box 182">
          <a:extLst>
            <a:ext uri="{FF2B5EF4-FFF2-40B4-BE49-F238E27FC236}">
              <a16:creationId xmlns:a16="http://schemas.microsoft.com/office/drawing/2014/main" id="{26C11D30-7A5F-4DCE-A0E3-3784D4D88A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66" name="Text Box 183">
          <a:extLst>
            <a:ext uri="{FF2B5EF4-FFF2-40B4-BE49-F238E27FC236}">
              <a16:creationId xmlns:a16="http://schemas.microsoft.com/office/drawing/2014/main" id="{53A3EBA4-E0AB-4D5D-96EC-74FB9B3AD95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67" name="Text Box 184">
          <a:extLst>
            <a:ext uri="{FF2B5EF4-FFF2-40B4-BE49-F238E27FC236}">
              <a16:creationId xmlns:a16="http://schemas.microsoft.com/office/drawing/2014/main" id="{E078957C-96DB-4817-BD1E-9BCEEFFF363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68" name="Text Box 185">
          <a:extLst>
            <a:ext uri="{FF2B5EF4-FFF2-40B4-BE49-F238E27FC236}">
              <a16:creationId xmlns:a16="http://schemas.microsoft.com/office/drawing/2014/main" id="{6EA9E7DB-F8FA-413C-B288-2F0B53615CB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69" name="Text Box 186">
          <a:extLst>
            <a:ext uri="{FF2B5EF4-FFF2-40B4-BE49-F238E27FC236}">
              <a16:creationId xmlns:a16="http://schemas.microsoft.com/office/drawing/2014/main" id="{6B6F7AA8-838B-4814-A57A-4B1D47BE0AC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0" name="Text Box 187">
          <a:extLst>
            <a:ext uri="{FF2B5EF4-FFF2-40B4-BE49-F238E27FC236}">
              <a16:creationId xmlns:a16="http://schemas.microsoft.com/office/drawing/2014/main" id="{B22C923A-05E7-4764-A9D7-EF18B415F86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1" name="Text Box 188">
          <a:extLst>
            <a:ext uri="{FF2B5EF4-FFF2-40B4-BE49-F238E27FC236}">
              <a16:creationId xmlns:a16="http://schemas.microsoft.com/office/drawing/2014/main" id="{4513D5BC-7390-4B9D-AD9C-EE922085987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2" name="Text Box 189">
          <a:extLst>
            <a:ext uri="{FF2B5EF4-FFF2-40B4-BE49-F238E27FC236}">
              <a16:creationId xmlns:a16="http://schemas.microsoft.com/office/drawing/2014/main" id="{AFB8C4D2-C915-439A-AD0B-1DF4CF12FCF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3" name="Text Box 190">
          <a:extLst>
            <a:ext uri="{FF2B5EF4-FFF2-40B4-BE49-F238E27FC236}">
              <a16:creationId xmlns:a16="http://schemas.microsoft.com/office/drawing/2014/main" id="{098CF4CD-E8D1-4939-9AE9-493BA35EB47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4" name="Text Box 191">
          <a:extLst>
            <a:ext uri="{FF2B5EF4-FFF2-40B4-BE49-F238E27FC236}">
              <a16:creationId xmlns:a16="http://schemas.microsoft.com/office/drawing/2014/main" id="{9DCCBF3D-4146-4E74-BEC9-E1061E19033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5" name="Text Box 192">
          <a:extLst>
            <a:ext uri="{FF2B5EF4-FFF2-40B4-BE49-F238E27FC236}">
              <a16:creationId xmlns:a16="http://schemas.microsoft.com/office/drawing/2014/main" id="{FCECC3CB-F231-4CCA-AFD2-AB16DDDA632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6" name="Text Box 193">
          <a:extLst>
            <a:ext uri="{FF2B5EF4-FFF2-40B4-BE49-F238E27FC236}">
              <a16:creationId xmlns:a16="http://schemas.microsoft.com/office/drawing/2014/main" id="{0019F4AE-1273-41AE-B1D1-38E38E606D7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7" name="Text Box 194">
          <a:extLst>
            <a:ext uri="{FF2B5EF4-FFF2-40B4-BE49-F238E27FC236}">
              <a16:creationId xmlns:a16="http://schemas.microsoft.com/office/drawing/2014/main" id="{C07E414D-F858-4F73-9E65-A05355122EA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8" name="Text Box 195">
          <a:extLst>
            <a:ext uri="{FF2B5EF4-FFF2-40B4-BE49-F238E27FC236}">
              <a16:creationId xmlns:a16="http://schemas.microsoft.com/office/drawing/2014/main" id="{ECECE249-9998-4F8B-9DAF-FD49CA05585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79" name="Text Box 196">
          <a:extLst>
            <a:ext uri="{FF2B5EF4-FFF2-40B4-BE49-F238E27FC236}">
              <a16:creationId xmlns:a16="http://schemas.microsoft.com/office/drawing/2014/main" id="{024E9A6C-6C0E-4B13-8182-D94B862E231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0" name="Text Box 197">
          <a:extLst>
            <a:ext uri="{FF2B5EF4-FFF2-40B4-BE49-F238E27FC236}">
              <a16:creationId xmlns:a16="http://schemas.microsoft.com/office/drawing/2014/main" id="{1C5C1776-82F8-43CE-9B40-8A8D96B776A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1" name="Text Box 198">
          <a:extLst>
            <a:ext uri="{FF2B5EF4-FFF2-40B4-BE49-F238E27FC236}">
              <a16:creationId xmlns:a16="http://schemas.microsoft.com/office/drawing/2014/main" id="{54FAA9EE-80CA-4C07-82A7-F019A39CA89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2" name="Text Box 199">
          <a:extLst>
            <a:ext uri="{FF2B5EF4-FFF2-40B4-BE49-F238E27FC236}">
              <a16:creationId xmlns:a16="http://schemas.microsoft.com/office/drawing/2014/main" id="{D263CEFF-FB2D-49B5-BB33-AC7CE68235A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3" name="Text Box 200">
          <a:extLst>
            <a:ext uri="{FF2B5EF4-FFF2-40B4-BE49-F238E27FC236}">
              <a16:creationId xmlns:a16="http://schemas.microsoft.com/office/drawing/2014/main" id="{D7D779B4-03FE-4DA5-B080-E4627361316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4" name="Text Box 201">
          <a:extLst>
            <a:ext uri="{FF2B5EF4-FFF2-40B4-BE49-F238E27FC236}">
              <a16:creationId xmlns:a16="http://schemas.microsoft.com/office/drawing/2014/main" id="{9549E1C6-821E-4BBC-BF67-FFF07F3313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5" name="Text Box 202">
          <a:extLst>
            <a:ext uri="{FF2B5EF4-FFF2-40B4-BE49-F238E27FC236}">
              <a16:creationId xmlns:a16="http://schemas.microsoft.com/office/drawing/2014/main" id="{B141ADF5-8C48-4A62-965E-20E45333DA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6" name="Text Box 203">
          <a:extLst>
            <a:ext uri="{FF2B5EF4-FFF2-40B4-BE49-F238E27FC236}">
              <a16:creationId xmlns:a16="http://schemas.microsoft.com/office/drawing/2014/main" id="{6C3F9662-B8F5-4629-A125-C847C4853C6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7" name="Text Box 204">
          <a:extLst>
            <a:ext uri="{FF2B5EF4-FFF2-40B4-BE49-F238E27FC236}">
              <a16:creationId xmlns:a16="http://schemas.microsoft.com/office/drawing/2014/main" id="{D6066AE2-067B-4FA8-AF47-68E68172CA5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8" name="Text Box 205">
          <a:extLst>
            <a:ext uri="{FF2B5EF4-FFF2-40B4-BE49-F238E27FC236}">
              <a16:creationId xmlns:a16="http://schemas.microsoft.com/office/drawing/2014/main" id="{64BE202E-4B00-430A-8F77-07D3FD0EE74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89" name="Text Box 206">
          <a:extLst>
            <a:ext uri="{FF2B5EF4-FFF2-40B4-BE49-F238E27FC236}">
              <a16:creationId xmlns:a16="http://schemas.microsoft.com/office/drawing/2014/main" id="{3A204AC0-CBFB-43AE-80F9-1FB14FFC7B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190" name="Text Box 207">
          <a:extLst>
            <a:ext uri="{FF2B5EF4-FFF2-40B4-BE49-F238E27FC236}">
              <a16:creationId xmlns:a16="http://schemas.microsoft.com/office/drawing/2014/main" id="{F4970C62-E10C-4542-A851-37030611483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191" name="Text Box 208">
          <a:extLst>
            <a:ext uri="{FF2B5EF4-FFF2-40B4-BE49-F238E27FC236}">
              <a16:creationId xmlns:a16="http://schemas.microsoft.com/office/drawing/2014/main" id="{976B9686-1086-4082-B8D2-E979244D84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92" name="Text Box 209">
          <a:extLst>
            <a:ext uri="{FF2B5EF4-FFF2-40B4-BE49-F238E27FC236}">
              <a16:creationId xmlns:a16="http://schemas.microsoft.com/office/drawing/2014/main" id="{EC6F31AA-37E7-42FF-9011-79FC4CCEEE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93" name="Text Box 210">
          <a:extLst>
            <a:ext uri="{FF2B5EF4-FFF2-40B4-BE49-F238E27FC236}">
              <a16:creationId xmlns:a16="http://schemas.microsoft.com/office/drawing/2014/main" id="{63483538-92F9-4CCC-8054-B267B997E8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94" name="Text Box 211">
          <a:extLst>
            <a:ext uri="{FF2B5EF4-FFF2-40B4-BE49-F238E27FC236}">
              <a16:creationId xmlns:a16="http://schemas.microsoft.com/office/drawing/2014/main" id="{9EEDD51C-BAD7-451F-8257-73D7706A56E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95" name="Text Box 212">
          <a:extLst>
            <a:ext uri="{FF2B5EF4-FFF2-40B4-BE49-F238E27FC236}">
              <a16:creationId xmlns:a16="http://schemas.microsoft.com/office/drawing/2014/main" id="{15020B52-09FE-47A4-87E1-723327F3DD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96" name="Text Box 213">
          <a:extLst>
            <a:ext uri="{FF2B5EF4-FFF2-40B4-BE49-F238E27FC236}">
              <a16:creationId xmlns:a16="http://schemas.microsoft.com/office/drawing/2014/main" id="{35C03BB9-52EE-40C2-AD32-4959EB4284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97" name="Text Box 214">
          <a:extLst>
            <a:ext uri="{FF2B5EF4-FFF2-40B4-BE49-F238E27FC236}">
              <a16:creationId xmlns:a16="http://schemas.microsoft.com/office/drawing/2014/main" id="{59E201C8-43C1-408B-B0EB-A7F14EE342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198" name="Text Box 215">
          <a:extLst>
            <a:ext uri="{FF2B5EF4-FFF2-40B4-BE49-F238E27FC236}">
              <a16:creationId xmlns:a16="http://schemas.microsoft.com/office/drawing/2014/main" id="{CD45F5B3-820A-4AA5-B990-AAF5F4A326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199" name="Text Box 216">
          <a:extLst>
            <a:ext uri="{FF2B5EF4-FFF2-40B4-BE49-F238E27FC236}">
              <a16:creationId xmlns:a16="http://schemas.microsoft.com/office/drawing/2014/main" id="{F600ECED-31C6-46D9-868A-87B252A159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00" name="Text Box 217">
          <a:extLst>
            <a:ext uri="{FF2B5EF4-FFF2-40B4-BE49-F238E27FC236}">
              <a16:creationId xmlns:a16="http://schemas.microsoft.com/office/drawing/2014/main" id="{301382C3-550B-481A-B641-31F1E3188A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01" name="Text Box 218">
          <a:extLst>
            <a:ext uri="{FF2B5EF4-FFF2-40B4-BE49-F238E27FC236}">
              <a16:creationId xmlns:a16="http://schemas.microsoft.com/office/drawing/2014/main" id="{F31BA985-1EA2-4DF8-B53E-6BF33DEAB9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02" name="Text Box 219">
          <a:extLst>
            <a:ext uri="{FF2B5EF4-FFF2-40B4-BE49-F238E27FC236}">
              <a16:creationId xmlns:a16="http://schemas.microsoft.com/office/drawing/2014/main" id="{8992D8EC-A0C3-4063-B367-9336978B257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03" name="Text Box 220">
          <a:extLst>
            <a:ext uri="{FF2B5EF4-FFF2-40B4-BE49-F238E27FC236}">
              <a16:creationId xmlns:a16="http://schemas.microsoft.com/office/drawing/2014/main" id="{8D88262C-27E8-4015-8B07-335B63D9BE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04" name="Text Box 221">
          <a:extLst>
            <a:ext uri="{FF2B5EF4-FFF2-40B4-BE49-F238E27FC236}">
              <a16:creationId xmlns:a16="http://schemas.microsoft.com/office/drawing/2014/main" id="{0FF182D3-3C54-47E7-BF68-9640D82A2C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05" name="Text Box 222">
          <a:extLst>
            <a:ext uri="{FF2B5EF4-FFF2-40B4-BE49-F238E27FC236}">
              <a16:creationId xmlns:a16="http://schemas.microsoft.com/office/drawing/2014/main" id="{6C13CC32-CEC1-4777-9C88-C924B326C1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06" name="Text Box 223">
          <a:extLst>
            <a:ext uri="{FF2B5EF4-FFF2-40B4-BE49-F238E27FC236}">
              <a16:creationId xmlns:a16="http://schemas.microsoft.com/office/drawing/2014/main" id="{3F6049D9-9223-47E3-99B8-4FFCD29F14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07" name="Text Box 224">
          <a:extLst>
            <a:ext uri="{FF2B5EF4-FFF2-40B4-BE49-F238E27FC236}">
              <a16:creationId xmlns:a16="http://schemas.microsoft.com/office/drawing/2014/main" id="{B625AC4B-D669-4BF9-AD2E-A8958D5FFC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08" name="Text Box 225">
          <a:extLst>
            <a:ext uri="{FF2B5EF4-FFF2-40B4-BE49-F238E27FC236}">
              <a16:creationId xmlns:a16="http://schemas.microsoft.com/office/drawing/2014/main" id="{F3D9E2FF-B49A-4C7D-8815-B0A0E8544D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09" name="Text Box 226">
          <a:extLst>
            <a:ext uri="{FF2B5EF4-FFF2-40B4-BE49-F238E27FC236}">
              <a16:creationId xmlns:a16="http://schemas.microsoft.com/office/drawing/2014/main" id="{53EA44EB-CA2F-43BA-B235-A5029C6948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10" name="Text Box 227">
          <a:extLst>
            <a:ext uri="{FF2B5EF4-FFF2-40B4-BE49-F238E27FC236}">
              <a16:creationId xmlns:a16="http://schemas.microsoft.com/office/drawing/2014/main" id="{3695C5E6-85AD-4716-98D4-988731D40E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11" name="Text Box 228">
          <a:extLst>
            <a:ext uri="{FF2B5EF4-FFF2-40B4-BE49-F238E27FC236}">
              <a16:creationId xmlns:a16="http://schemas.microsoft.com/office/drawing/2014/main" id="{D974F3B8-1D03-4A50-8A92-7F79209C6A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12" name="Text Box 229">
          <a:extLst>
            <a:ext uri="{FF2B5EF4-FFF2-40B4-BE49-F238E27FC236}">
              <a16:creationId xmlns:a16="http://schemas.microsoft.com/office/drawing/2014/main" id="{B7F90CE8-E3B4-4BA8-8D47-94FC53074D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13" name="Text Box 230">
          <a:extLst>
            <a:ext uri="{FF2B5EF4-FFF2-40B4-BE49-F238E27FC236}">
              <a16:creationId xmlns:a16="http://schemas.microsoft.com/office/drawing/2014/main" id="{2A1F4425-82E0-4F65-88C8-6C817D86D3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14" name="Text Box 231">
          <a:extLst>
            <a:ext uri="{FF2B5EF4-FFF2-40B4-BE49-F238E27FC236}">
              <a16:creationId xmlns:a16="http://schemas.microsoft.com/office/drawing/2014/main" id="{DCD4D126-9533-4F33-922E-3FC6B132C7D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15" name="Text Box 232">
          <a:extLst>
            <a:ext uri="{FF2B5EF4-FFF2-40B4-BE49-F238E27FC236}">
              <a16:creationId xmlns:a16="http://schemas.microsoft.com/office/drawing/2014/main" id="{2946A9B1-964C-4986-AE2F-A40596C5F3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16" name="Text Box 233">
          <a:extLst>
            <a:ext uri="{FF2B5EF4-FFF2-40B4-BE49-F238E27FC236}">
              <a16:creationId xmlns:a16="http://schemas.microsoft.com/office/drawing/2014/main" id="{31F9C0D8-EC4A-4111-B0FC-4E4D00D7CC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17" name="Text Box 234">
          <a:extLst>
            <a:ext uri="{FF2B5EF4-FFF2-40B4-BE49-F238E27FC236}">
              <a16:creationId xmlns:a16="http://schemas.microsoft.com/office/drawing/2014/main" id="{6F94D3DA-FC02-4949-9673-CC4AD9C236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18" name="Text Box 235">
          <a:extLst>
            <a:ext uri="{FF2B5EF4-FFF2-40B4-BE49-F238E27FC236}">
              <a16:creationId xmlns:a16="http://schemas.microsoft.com/office/drawing/2014/main" id="{765D1919-D891-4D72-9921-D65341931D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19" name="Text Box 236">
          <a:extLst>
            <a:ext uri="{FF2B5EF4-FFF2-40B4-BE49-F238E27FC236}">
              <a16:creationId xmlns:a16="http://schemas.microsoft.com/office/drawing/2014/main" id="{A344D372-A23C-4066-9A20-518A7D82C4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20" name="Text Box 237">
          <a:extLst>
            <a:ext uri="{FF2B5EF4-FFF2-40B4-BE49-F238E27FC236}">
              <a16:creationId xmlns:a16="http://schemas.microsoft.com/office/drawing/2014/main" id="{DC7D0EA7-1A84-41CE-BADD-CEBD108B3A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21" name="Text Box 238">
          <a:extLst>
            <a:ext uri="{FF2B5EF4-FFF2-40B4-BE49-F238E27FC236}">
              <a16:creationId xmlns:a16="http://schemas.microsoft.com/office/drawing/2014/main" id="{CBF677A0-70A6-47E8-B440-57126FA2F9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22" name="Text Box 239">
          <a:extLst>
            <a:ext uri="{FF2B5EF4-FFF2-40B4-BE49-F238E27FC236}">
              <a16:creationId xmlns:a16="http://schemas.microsoft.com/office/drawing/2014/main" id="{F72C7631-9591-4009-B985-4BA0393140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23" name="Text Box 240">
          <a:extLst>
            <a:ext uri="{FF2B5EF4-FFF2-40B4-BE49-F238E27FC236}">
              <a16:creationId xmlns:a16="http://schemas.microsoft.com/office/drawing/2014/main" id="{0ED12AD0-BE69-4AB9-A224-E56ACC8030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24" name="Text Box 241">
          <a:extLst>
            <a:ext uri="{FF2B5EF4-FFF2-40B4-BE49-F238E27FC236}">
              <a16:creationId xmlns:a16="http://schemas.microsoft.com/office/drawing/2014/main" id="{1273DF92-4379-49D3-86B6-99DEF30CA4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25" name="Text Box 242">
          <a:extLst>
            <a:ext uri="{FF2B5EF4-FFF2-40B4-BE49-F238E27FC236}">
              <a16:creationId xmlns:a16="http://schemas.microsoft.com/office/drawing/2014/main" id="{99FC00AF-4D52-4F46-AAEA-D695862100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26" name="Text Box 243">
          <a:extLst>
            <a:ext uri="{FF2B5EF4-FFF2-40B4-BE49-F238E27FC236}">
              <a16:creationId xmlns:a16="http://schemas.microsoft.com/office/drawing/2014/main" id="{243BC64A-9985-4EC3-AEFC-9484CD2EBD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27" name="Text Box 244">
          <a:extLst>
            <a:ext uri="{FF2B5EF4-FFF2-40B4-BE49-F238E27FC236}">
              <a16:creationId xmlns:a16="http://schemas.microsoft.com/office/drawing/2014/main" id="{4E612EBF-7239-4442-9802-10C31E6FB3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28" name="Text Box 245">
          <a:extLst>
            <a:ext uri="{FF2B5EF4-FFF2-40B4-BE49-F238E27FC236}">
              <a16:creationId xmlns:a16="http://schemas.microsoft.com/office/drawing/2014/main" id="{6D6159DD-48BC-4532-BF46-038EB5448C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29" name="Text Box 246">
          <a:extLst>
            <a:ext uri="{FF2B5EF4-FFF2-40B4-BE49-F238E27FC236}">
              <a16:creationId xmlns:a16="http://schemas.microsoft.com/office/drawing/2014/main" id="{00EE13D2-A441-43EC-8E75-1CD09EBFD8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30" name="Text Box 247">
          <a:extLst>
            <a:ext uri="{FF2B5EF4-FFF2-40B4-BE49-F238E27FC236}">
              <a16:creationId xmlns:a16="http://schemas.microsoft.com/office/drawing/2014/main" id="{F3546E24-E5C1-43EA-BA3E-EB37735099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31" name="Text Box 248">
          <a:extLst>
            <a:ext uri="{FF2B5EF4-FFF2-40B4-BE49-F238E27FC236}">
              <a16:creationId xmlns:a16="http://schemas.microsoft.com/office/drawing/2014/main" id="{D251EC85-E8A4-48BF-AE29-FA69B75728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32" name="Text Box 249">
          <a:extLst>
            <a:ext uri="{FF2B5EF4-FFF2-40B4-BE49-F238E27FC236}">
              <a16:creationId xmlns:a16="http://schemas.microsoft.com/office/drawing/2014/main" id="{1258AE9D-6D4D-4E12-AB7D-AD2C87FE84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33" name="Text Box 250">
          <a:extLst>
            <a:ext uri="{FF2B5EF4-FFF2-40B4-BE49-F238E27FC236}">
              <a16:creationId xmlns:a16="http://schemas.microsoft.com/office/drawing/2014/main" id="{4323F0FA-D837-406F-B5E5-60BB12E1BE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34" name="Text Box 251">
          <a:extLst>
            <a:ext uri="{FF2B5EF4-FFF2-40B4-BE49-F238E27FC236}">
              <a16:creationId xmlns:a16="http://schemas.microsoft.com/office/drawing/2014/main" id="{2E0AC351-8B65-4D97-95E3-EAF4103E5F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35" name="Text Box 252">
          <a:extLst>
            <a:ext uri="{FF2B5EF4-FFF2-40B4-BE49-F238E27FC236}">
              <a16:creationId xmlns:a16="http://schemas.microsoft.com/office/drawing/2014/main" id="{5F97D2D7-FF6E-4624-BB4A-44BA6B8E34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36" name="Text Box 253">
          <a:extLst>
            <a:ext uri="{FF2B5EF4-FFF2-40B4-BE49-F238E27FC236}">
              <a16:creationId xmlns:a16="http://schemas.microsoft.com/office/drawing/2014/main" id="{C3E1C69D-99A2-48A4-BC24-7AC14E085D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37" name="Text Box 254">
          <a:extLst>
            <a:ext uri="{FF2B5EF4-FFF2-40B4-BE49-F238E27FC236}">
              <a16:creationId xmlns:a16="http://schemas.microsoft.com/office/drawing/2014/main" id="{F58EB4E5-E0EB-46FA-8242-A96BEACB5F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38" name="Text Box 255">
          <a:extLst>
            <a:ext uri="{FF2B5EF4-FFF2-40B4-BE49-F238E27FC236}">
              <a16:creationId xmlns:a16="http://schemas.microsoft.com/office/drawing/2014/main" id="{860B4810-FDE6-4583-917E-B3B8E1EDA6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39" name="Text Box 256">
          <a:extLst>
            <a:ext uri="{FF2B5EF4-FFF2-40B4-BE49-F238E27FC236}">
              <a16:creationId xmlns:a16="http://schemas.microsoft.com/office/drawing/2014/main" id="{D1431E84-3665-4713-ADEE-20E0EBFA78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240" name="Text Box 257">
          <a:extLst>
            <a:ext uri="{FF2B5EF4-FFF2-40B4-BE49-F238E27FC236}">
              <a16:creationId xmlns:a16="http://schemas.microsoft.com/office/drawing/2014/main" id="{5EAFC500-41B9-4DBB-8144-87498B8CBB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41" name="Text Box 258">
          <a:extLst>
            <a:ext uri="{FF2B5EF4-FFF2-40B4-BE49-F238E27FC236}">
              <a16:creationId xmlns:a16="http://schemas.microsoft.com/office/drawing/2014/main" id="{25303A9B-3018-447C-83D2-E20E20F5E0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42" name="Text Box 259">
          <a:extLst>
            <a:ext uri="{FF2B5EF4-FFF2-40B4-BE49-F238E27FC236}">
              <a16:creationId xmlns:a16="http://schemas.microsoft.com/office/drawing/2014/main" id="{D1336241-906C-4CEC-9566-B7588C03D8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43" name="Text Box 260">
          <a:extLst>
            <a:ext uri="{FF2B5EF4-FFF2-40B4-BE49-F238E27FC236}">
              <a16:creationId xmlns:a16="http://schemas.microsoft.com/office/drawing/2014/main" id="{466D70A2-8410-4EA4-8799-25616D8B37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44" name="Text Box 261">
          <a:extLst>
            <a:ext uri="{FF2B5EF4-FFF2-40B4-BE49-F238E27FC236}">
              <a16:creationId xmlns:a16="http://schemas.microsoft.com/office/drawing/2014/main" id="{FD78980C-00CD-42D2-9B9E-2FEF013975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45" name="Text Box 262">
          <a:extLst>
            <a:ext uri="{FF2B5EF4-FFF2-40B4-BE49-F238E27FC236}">
              <a16:creationId xmlns:a16="http://schemas.microsoft.com/office/drawing/2014/main" id="{C5069E3F-2BE4-41A5-9F01-2DF8162848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46" name="Text Box 263">
          <a:extLst>
            <a:ext uri="{FF2B5EF4-FFF2-40B4-BE49-F238E27FC236}">
              <a16:creationId xmlns:a16="http://schemas.microsoft.com/office/drawing/2014/main" id="{36EBE7D4-24D5-4B05-9577-166D86AAE8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47" name="Text Box 264">
          <a:extLst>
            <a:ext uri="{FF2B5EF4-FFF2-40B4-BE49-F238E27FC236}">
              <a16:creationId xmlns:a16="http://schemas.microsoft.com/office/drawing/2014/main" id="{935B5FB3-9466-41E2-BE5D-36FEA6E60D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48" name="Text Box 265">
          <a:extLst>
            <a:ext uri="{FF2B5EF4-FFF2-40B4-BE49-F238E27FC236}">
              <a16:creationId xmlns:a16="http://schemas.microsoft.com/office/drawing/2014/main" id="{5212AE5B-4B2F-4CB9-AC97-67011CCD76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49" name="Text Box 266">
          <a:extLst>
            <a:ext uri="{FF2B5EF4-FFF2-40B4-BE49-F238E27FC236}">
              <a16:creationId xmlns:a16="http://schemas.microsoft.com/office/drawing/2014/main" id="{F73BE14B-8954-40AB-BB6D-51A2E75B23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50" name="Text Box 267">
          <a:extLst>
            <a:ext uri="{FF2B5EF4-FFF2-40B4-BE49-F238E27FC236}">
              <a16:creationId xmlns:a16="http://schemas.microsoft.com/office/drawing/2014/main" id="{51BECCB0-7A90-4132-915A-8C96F8C618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51" name="Text Box 268">
          <a:extLst>
            <a:ext uri="{FF2B5EF4-FFF2-40B4-BE49-F238E27FC236}">
              <a16:creationId xmlns:a16="http://schemas.microsoft.com/office/drawing/2014/main" id="{37B39083-A1B2-484A-9115-F7F1E5DA79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52" name="Text Box 269">
          <a:extLst>
            <a:ext uri="{FF2B5EF4-FFF2-40B4-BE49-F238E27FC236}">
              <a16:creationId xmlns:a16="http://schemas.microsoft.com/office/drawing/2014/main" id="{1777ACF4-DE20-4351-A438-0844F79DDC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53" name="Text Box 270">
          <a:extLst>
            <a:ext uri="{FF2B5EF4-FFF2-40B4-BE49-F238E27FC236}">
              <a16:creationId xmlns:a16="http://schemas.microsoft.com/office/drawing/2014/main" id="{67F9684C-7BB3-47D6-81FD-49102AB6E5C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54" name="Text Box 271">
          <a:extLst>
            <a:ext uri="{FF2B5EF4-FFF2-40B4-BE49-F238E27FC236}">
              <a16:creationId xmlns:a16="http://schemas.microsoft.com/office/drawing/2014/main" id="{60C9B3EB-5868-4D37-A497-9B2A9603AB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55" name="Text Box 272">
          <a:extLst>
            <a:ext uri="{FF2B5EF4-FFF2-40B4-BE49-F238E27FC236}">
              <a16:creationId xmlns:a16="http://schemas.microsoft.com/office/drawing/2014/main" id="{1E48F163-3FFD-4C24-B633-3937E6AEAC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56" name="Text Box 273">
          <a:extLst>
            <a:ext uri="{FF2B5EF4-FFF2-40B4-BE49-F238E27FC236}">
              <a16:creationId xmlns:a16="http://schemas.microsoft.com/office/drawing/2014/main" id="{FF8CAAC1-9695-4598-8AB5-F20141D866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57" name="Text Box 274">
          <a:extLst>
            <a:ext uri="{FF2B5EF4-FFF2-40B4-BE49-F238E27FC236}">
              <a16:creationId xmlns:a16="http://schemas.microsoft.com/office/drawing/2014/main" id="{AE7F0399-2F31-4C2B-ADB1-E04C738BF3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58" name="Text Box 275">
          <a:extLst>
            <a:ext uri="{FF2B5EF4-FFF2-40B4-BE49-F238E27FC236}">
              <a16:creationId xmlns:a16="http://schemas.microsoft.com/office/drawing/2014/main" id="{C48D1499-ED08-4E74-AACE-1118B62FC1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59" name="Text Box 276">
          <a:extLst>
            <a:ext uri="{FF2B5EF4-FFF2-40B4-BE49-F238E27FC236}">
              <a16:creationId xmlns:a16="http://schemas.microsoft.com/office/drawing/2014/main" id="{3294552A-4684-49F9-B59A-33692CB9E7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260" name="Text Box 277">
          <a:extLst>
            <a:ext uri="{FF2B5EF4-FFF2-40B4-BE49-F238E27FC236}">
              <a16:creationId xmlns:a16="http://schemas.microsoft.com/office/drawing/2014/main" id="{79A470E0-8A62-443D-B3B1-83883A87D2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61" name="Text Box 278">
          <a:extLst>
            <a:ext uri="{FF2B5EF4-FFF2-40B4-BE49-F238E27FC236}">
              <a16:creationId xmlns:a16="http://schemas.microsoft.com/office/drawing/2014/main" id="{9CCAF01F-7D4C-415B-BD26-07A3C77B99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62" name="Text Box 279">
          <a:extLst>
            <a:ext uri="{FF2B5EF4-FFF2-40B4-BE49-F238E27FC236}">
              <a16:creationId xmlns:a16="http://schemas.microsoft.com/office/drawing/2014/main" id="{46EA9FD3-A516-4638-924B-349B3013F2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63" name="Text Box 280">
          <a:extLst>
            <a:ext uri="{FF2B5EF4-FFF2-40B4-BE49-F238E27FC236}">
              <a16:creationId xmlns:a16="http://schemas.microsoft.com/office/drawing/2014/main" id="{7E3CA369-F5C1-4BC8-BF82-60DE4FF1CA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64" name="Text Box 281">
          <a:extLst>
            <a:ext uri="{FF2B5EF4-FFF2-40B4-BE49-F238E27FC236}">
              <a16:creationId xmlns:a16="http://schemas.microsoft.com/office/drawing/2014/main" id="{78C3C83E-CA79-4C34-A868-BDCD333A785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65" name="Text Box 282">
          <a:extLst>
            <a:ext uri="{FF2B5EF4-FFF2-40B4-BE49-F238E27FC236}">
              <a16:creationId xmlns:a16="http://schemas.microsoft.com/office/drawing/2014/main" id="{B59D2BDA-BD7C-4343-99FB-28F2B99D27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66" name="Text Box 283">
          <a:extLst>
            <a:ext uri="{FF2B5EF4-FFF2-40B4-BE49-F238E27FC236}">
              <a16:creationId xmlns:a16="http://schemas.microsoft.com/office/drawing/2014/main" id="{19ECBCD9-2AC0-4943-9C62-82B6ACF495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67" name="Text Box 284">
          <a:extLst>
            <a:ext uri="{FF2B5EF4-FFF2-40B4-BE49-F238E27FC236}">
              <a16:creationId xmlns:a16="http://schemas.microsoft.com/office/drawing/2014/main" id="{426F1273-8006-4E70-BBD7-DA842FD9A8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68" name="Text Box 285">
          <a:extLst>
            <a:ext uri="{FF2B5EF4-FFF2-40B4-BE49-F238E27FC236}">
              <a16:creationId xmlns:a16="http://schemas.microsoft.com/office/drawing/2014/main" id="{3CDD448F-B20A-4366-92FA-EF12C22383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69" name="Text Box 286">
          <a:extLst>
            <a:ext uri="{FF2B5EF4-FFF2-40B4-BE49-F238E27FC236}">
              <a16:creationId xmlns:a16="http://schemas.microsoft.com/office/drawing/2014/main" id="{08A2AACE-D09E-4AFE-B987-B4ED726B97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70" name="Text Box 287">
          <a:extLst>
            <a:ext uri="{FF2B5EF4-FFF2-40B4-BE49-F238E27FC236}">
              <a16:creationId xmlns:a16="http://schemas.microsoft.com/office/drawing/2014/main" id="{48B6FEC0-3F1C-4153-8AEC-3D935275CC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71" name="Text Box 288">
          <a:extLst>
            <a:ext uri="{FF2B5EF4-FFF2-40B4-BE49-F238E27FC236}">
              <a16:creationId xmlns:a16="http://schemas.microsoft.com/office/drawing/2014/main" id="{B8BB9EAA-8B7F-4BC9-A920-38F3825A6D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72" name="Text Box 289">
          <a:extLst>
            <a:ext uri="{FF2B5EF4-FFF2-40B4-BE49-F238E27FC236}">
              <a16:creationId xmlns:a16="http://schemas.microsoft.com/office/drawing/2014/main" id="{8BD42952-9FF4-4C9B-A86A-2C80FA90E1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73" name="Text Box 290">
          <a:extLst>
            <a:ext uri="{FF2B5EF4-FFF2-40B4-BE49-F238E27FC236}">
              <a16:creationId xmlns:a16="http://schemas.microsoft.com/office/drawing/2014/main" id="{63E93DE0-A257-4139-953E-78962FB977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74" name="Text Box 291">
          <a:extLst>
            <a:ext uri="{FF2B5EF4-FFF2-40B4-BE49-F238E27FC236}">
              <a16:creationId xmlns:a16="http://schemas.microsoft.com/office/drawing/2014/main" id="{772B1106-10D7-4E1E-AF68-2B35F0FF45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75" name="Text Box 292">
          <a:extLst>
            <a:ext uri="{FF2B5EF4-FFF2-40B4-BE49-F238E27FC236}">
              <a16:creationId xmlns:a16="http://schemas.microsoft.com/office/drawing/2014/main" id="{A033B720-C0FE-4265-95BC-D8A3312933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76" name="Text Box 293">
          <a:extLst>
            <a:ext uri="{FF2B5EF4-FFF2-40B4-BE49-F238E27FC236}">
              <a16:creationId xmlns:a16="http://schemas.microsoft.com/office/drawing/2014/main" id="{9755AE1F-8BAC-4BC8-BA32-A429E21F4C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77" name="Text Box 294">
          <a:extLst>
            <a:ext uri="{FF2B5EF4-FFF2-40B4-BE49-F238E27FC236}">
              <a16:creationId xmlns:a16="http://schemas.microsoft.com/office/drawing/2014/main" id="{639D07CB-85C4-4D21-9613-D7D521EC3F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78" name="Text Box 295">
          <a:extLst>
            <a:ext uri="{FF2B5EF4-FFF2-40B4-BE49-F238E27FC236}">
              <a16:creationId xmlns:a16="http://schemas.microsoft.com/office/drawing/2014/main" id="{74A3D2B3-AE37-4F7F-A576-45DC916291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79" name="Text Box 296">
          <a:extLst>
            <a:ext uri="{FF2B5EF4-FFF2-40B4-BE49-F238E27FC236}">
              <a16:creationId xmlns:a16="http://schemas.microsoft.com/office/drawing/2014/main" id="{2F85E0C3-7EEB-4E34-857C-C1E2F828DD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80" name="Text Box 297">
          <a:extLst>
            <a:ext uri="{FF2B5EF4-FFF2-40B4-BE49-F238E27FC236}">
              <a16:creationId xmlns:a16="http://schemas.microsoft.com/office/drawing/2014/main" id="{85B61D1D-A350-448F-9D55-11A356EF7E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81" name="Text Box 298">
          <a:extLst>
            <a:ext uri="{FF2B5EF4-FFF2-40B4-BE49-F238E27FC236}">
              <a16:creationId xmlns:a16="http://schemas.microsoft.com/office/drawing/2014/main" id="{A756C68A-8C77-4E37-9D64-6EB54100FB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82" name="Text Box 299">
          <a:extLst>
            <a:ext uri="{FF2B5EF4-FFF2-40B4-BE49-F238E27FC236}">
              <a16:creationId xmlns:a16="http://schemas.microsoft.com/office/drawing/2014/main" id="{D572FC89-41F0-4946-B759-22E0197DCC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83" name="Text Box 300">
          <a:extLst>
            <a:ext uri="{FF2B5EF4-FFF2-40B4-BE49-F238E27FC236}">
              <a16:creationId xmlns:a16="http://schemas.microsoft.com/office/drawing/2014/main" id="{6378FA50-0ED5-4557-A6E2-588FECB891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84" name="Text Box 301">
          <a:extLst>
            <a:ext uri="{FF2B5EF4-FFF2-40B4-BE49-F238E27FC236}">
              <a16:creationId xmlns:a16="http://schemas.microsoft.com/office/drawing/2014/main" id="{1154ECB8-D61F-4749-8ED4-4CF289679F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85" name="Text Box 302">
          <a:extLst>
            <a:ext uri="{FF2B5EF4-FFF2-40B4-BE49-F238E27FC236}">
              <a16:creationId xmlns:a16="http://schemas.microsoft.com/office/drawing/2014/main" id="{03C156D3-7F60-4993-86E8-B4E3911E74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86" name="Text Box 303">
          <a:extLst>
            <a:ext uri="{FF2B5EF4-FFF2-40B4-BE49-F238E27FC236}">
              <a16:creationId xmlns:a16="http://schemas.microsoft.com/office/drawing/2014/main" id="{5D0B0CD7-89EB-4F8E-9C8E-93E8C9B6B8C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87" name="Text Box 304">
          <a:extLst>
            <a:ext uri="{FF2B5EF4-FFF2-40B4-BE49-F238E27FC236}">
              <a16:creationId xmlns:a16="http://schemas.microsoft.com/office/drawing/2014/main" id="{970386D3-290A-431B-9B70-5752488C12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88" name="Text Box 305">
          <a:extLst>
            <a:ext uri="{FF2B5EF4-FFF2-40B4-BE49-F238E27FC236}">
              <a16:creationId xmlns:a16="http://schemas.microsoft.com/office/drawing/2014/main" id="{C943B841-95D8-4006-9B30-C0E687F5C3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289" name="Text Box 306">
          <a:extLst>
            <a:ext uri="{FF2B5EF4-FFF2-40B4-BE49-F238E27FC236}">
              <a16:creationId xmlns:a16="http://schemas.microsoft.com/office/drawing/2014/main" id="{0C45CF9F-3832-4510-9F49-353FF53EE1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90" name="Text Box 307">
          <a:extLst>
            <a:ext uri="{FF2B5EF4-FFF2-40B4-BE49-F238E27FC236}">
              <a16:creationId xmlns:a16="http://schemas.microsoft.com/office/drawing/2014/main" id="{34D14721-F577-4112-9063-4A25CF2BCA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291" name="Text Box 308">
          <a:extLst>
            <a:ext uri="{FF2B5EF4-FFF2-40B4-BE49-F238E27FC236}">
              <a16:creationId xmlns:a16="http://schemas.microsoft.com/office/drawing/2014/main" id="{1FDA648D-4F30-4EB1-822A-2D1C494ED6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292" name="Text Box 309">
          <a:extLst>
            <a:ext uri="{FF2B5EF4-FFF2-40B4-BE49-F238E27FC236}">
              <a16:creationId xmlns:a16="http://schemas.microsoft.com/office/drawing/2014/main" id="{FFC24F2E-1EE9-4ACA-991A-C289110354F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293" name="Text Box 310">
          <a:extLst>
            <a:ext uri="{FF2B5EF4-FFF2-40B4-BE49-F238E27FC236}">
              <a16:creationId xmlns:a16="http://schemas.microsoft.com/office/drawing/2014/main" id="{42464241-6704-4E31-A61E-00494CA075F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294" name="Text Box 311">
          <a:extLst>
            <a:ext uri="{FF2B5EF4-FFF2-40B4-BE49-F238E27FC236}">
              <a16:creationId xmlns:a16="http://schemas.microsoft.com/office/drawing/2014/main" id="{3A7C4D38-D910-40F5-8214-391C06A1593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295" name="Text Box 312">
          <a:extLst>
            <a:ext uri="{FF2B5EF4-FFF2-40B4-BE49-F238E27FC236}">
              <a16:creationId xmlns:a16="http://schemas.microsoft.com/office/drawing/2014/main" id="{D0C99343-9B39-40E2-8596-3223B71E841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296" name="Text Box 313">
          <a:extLst>
            <a:ext uri="{FF2B5EF4-FFF2-40B4-BE49-F238E27FC236}">
              <a16:creationId xmlns:a16="http://schemas.microsoft.com/office/drawing/2014/main" id="{9710B346-8A4E-4534-8164-2A7ED8EAFB2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297" name="Text Box 314">
          <a:extLst>
            <a:ext uri="{FF2B5EF4-FFF2-40B4-BE49-F238E27FC236}">
              <a16:creationId xmlns:a16="http://schemas.microsoft.com/office/drawing/2014/main" id="{A64069C5-134C-495C-A356-A9A24C47633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298" name="Text Box 315">
          <a:extLst>
            <a:ext uri="{FF2B5EF4-FFF2-40B4-BE49-F238E27FC236}">
              <a16:creationId xmlns:a16="http://schemas.microsoft.com/office/drawing/2014/main" id="{12C1B4D0-0DF3-4401-9C4F-4935F07979B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299" name="Text Box 316">
          <a:extLst>
            <a:ext uri="{FF2B5EF4-FFF2-40B4-BE49-F238E27FC236}">
              <a16:creationId xmlns:a16="http://schemas.microsoft.com/office/drawing/2014/main" id="{1F40DBC8-539F-4E4D-BF1E-28E3C9F103E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0" name="Text Box 317">
          <a:extLst>
            <a:ext uri="{FF2B5EF4-FFF2-40B4-BE49-F238E27FC236}">
              <a16:creationId xmlns:a16="http://schemas.microsoft.com/office/drawing/2014/main" id="{5FF486EC-F704-4D7B-8832-3CD9E17FE71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1" name="Text Box 318">
          <a:extLst>
            <a:ext uri="{FF2B5EF4-FFF2-40B4-BE49-F238E27FC236}">
              <a16:creationId xmlns:a16="http://schemas.microsoft.com/office/drawing/2014/main" id="{E40B1324-78A3-4563-8F59-ADC9B0DA767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2" name="Text Box 319">
          <a:extLst>
            <a:ext uri="{FF2B5EF4-FFF2-40B4-BE49-F238E27FC236}">
              <a16:creationId xmlns:a16="http://schemas.microsoft.com/office/drawing/2014/main" id="{C638AE44-B898-4519-966C-7556F19CF32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3" name="Text Box 320">
          <a:extLst>
            <a:ext uri="{FF2B5EF4-FFF2-40B4-BE49-F238E27FC236}">
              <a16:creationId xmlns:a16="http://schemas.microsoft.com/office/drawing/2014/main" id="{5B9A20F8-53E4-43C5-BEA4-59455B2C203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4" name="Text Box 321">
          <a:extLst>
            <a:ext uri="{FF2B5EF4-FFF2-40B4-BE49-F238E27FC236}">
              <a16:creationId xmlns:a16="http://schemas.microsoft.com/office/drawing/2014/main" id="{32CC290A-AA06-47E6-B1FC-3BCBC847B09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5" name="Text Box 322">
          <a:extLst>
            <a:ext uri="{FF2B5EF4-FFF2-40B4-BE49-F238E27FC236}">
              <a16:creationId xmlns:a16="http://schemas.microsoft.com/office/drawing/2014/main" id="{F70F2BC1-17E9-45E9-822D-66FC5C5FFD7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6" name="Text Box 323">
          <a:extLst>
            <a:ext uri="{FF2B5EF4-FFF2-40B4-BE49-F238E27FC236}">
              <a16:creationId xmlns:a16="http://schemas.microsoft.com/office/drawing/2014/main" id="{D9129920-3386-43A6-9AFF-F14521CDE23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7" name="Text Box 324">
          <a:extLst>
            <a:ext uri="{FF2B5EF4-FFF2-40B4-BE49-F238E27FC236}">
              <a16:creationId xmlns:a16="http://schemas.microsoft.com/office/drawing/2014/main" id="{E543F4F3-8463-4DA4-9217-624E23872C4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8" name="Text Box 325">
          <a:extLst>
            <a:ext uri="{FF2B5EF4-FFF2-40B4-BE49-F238E27FC236}">
              <a16:creationId xmlns:a16="http://schemas.microsoft.com/office/drawing/2014/main" id="{A5BCE327-8CD9-4C41-8FB9-978783E96D0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09" name="Text Box 326">
          <a:extLst>
            <a:ext uri="{FF2B5EF4-FFF2-40B4-BE49-F238E27FC236}">
              <a16:creationId xmlns:a16="http://schemas.microsoft.com/office/drawing/2014/main" id="{172EDBA0-C397-42AA-8E57-DE6A3896A4C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0" name="Text Box 327">
          <a:extLst>
            <a:ext uri="{FF2B5EF4-FFF2-40B4-BE49-F238E27FC236}">
              <a16:creationId xmlns:a16="http://schemas.microsoft.com/office/drawing/2014/main" id="{0D00817C-34EC-4551-BED2-2A95F7D21DA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1" name="Text Box 328">
          <a:extLst>
            <a:ext uri="{FF2B5EF4-FFF2-40B4-BE49-F238E27FC236}">
              <a16:creationId xmlns:a16="http://schemas.microsoft.com/office/drawing/2014/main" id="{677CAE4F-2E89-4460-9471-88F00FB2619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2" name="Text Box 329">
          <a:extLst>
            <a:ext uri="{FF2B5EF4-FFF2-40B4-BE49-F238E27FC236}">
              <a16:creationId xmlns:a16="http://schemas.microsoft.com/office/drawing/2014/main" id="{A84585E7-464F-4E0A-9FF8-ADC487AFBF5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3" name="Text Box 330">
          <a:extLst>
            <a:ext uri="{FF2B5EF4-FFF2-40B4-BE49-F238E27FC236}">
              <a16:creationId xmlns:a16="http://schemas.microsoft.com/office/drawing/2014/main" id="{60083105-CEA2-44BF-AF58-8E7D50953CB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4" name="Text Box 331">
          <a:extLst>
            <a:ext uri="{FF2B5EF4-FFF2-40B4-BE49-F238E27FC236}">
              <a16:creationId xmlns:a16="http://schemas.microsoft.com/office/drawing/2014/main" id="{7E1760B8-3BF4-4564-8894-786952A2512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5" name="Text Box 332">
          <a:extLst>
            <a:ext uri="{FF2B5EF4-FFF2-40B4-BE49-F238E27FC236}">
              <a16:creationId xmlns:a16="http://schemas.microsoft.com/office/drawing/2014/main" id="{B2060103-B812-4F45-B8AD-5FECC9B4B4F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6" name="Text Box 333">
          <a:extLst>
            <a:ext uri="{FF2B5EF4-FFF2-40B4-BE49-F238E27FC236}">
              <a16:creationId xmlns:a16="http://schemas.microsoft.com/office/drawing/2014/main" id="{3AE6BD47-54E7-4A74-A585-D8988F22C21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7" name="Text Box 334">
          <a:extLst>
            <a:ext uri="{FF2B5EF4-FFF2-40B4-BE49-F238E27FC236}">
              <a16:creationId xmlns:a16="http://schemas.microsoft.com/office/drawing/2014/main" id="{FB2776B6-F482-4BC2-91DD-D67C2B05456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18" name="Text Box 335">
          <a:extLst>
            <a:ext uri="{FF2B5EF4-FFF2-40B4-BE49-F238E27FC236}">
              <a16:creationId xmlns:a16="http://schemas.microsoft.com/office/drawing/2014/main" id="{F74C967C-7A59-4F65-A547-293226C5A5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319" name="Text Box 336">
          <a:extLst>
            <a:ext uri="{FF2B5EF4-FFF2-40B4-BE49-F238E27FC236}">
              <a16:creationId xmlns:a16="http://schemas.microsoft.com/office/drawing/2014/main" id="{EDF75B15-10BC-46A9-B576-85C8F77591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320" name="Text Box 337">
          <a:extLst>
            <a:ext uri="{FF2B5EF4-FFF2-40B4-BE49-F238E27FC236}">
              <a16:creationId xmlns:a16="http://schemas.microsoft.com/office/drawing/2014/main" id="{556721CF-02B0-402C-9552-8234B1351C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21" name="Text Box 338">
          <a:extLst>
            <a:ext uri="{FF2B5EF4-FFF2-40B4-BE49-F238E27FC236}">
              <a16:creationId xmlns:a16="http://schemas.microsoft.com/office/drawing/2014/main" id="{D8C35158-069C-42A2-89DA-9C858F95E2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22" name="Text Box 339">
          <a:extLst>
            <a:ext uri="{FF2B5EF4-FFF2-40B4-BE49-F238E27FC236}">
              <a16:creationId xmlns:a16="http://schemas.microsoft.com/office/drawing/2014/main" id="{7BDF37E2-0D62-4E5C-95E9-0E93CC7882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323" name="Text Box 340">
          <a:extLst>
            <a:ext uri="{FF2B5EF4-FFF2-40B4-BE49-F238E27FC236}">
              <a16:creationId xmlns:a16="http://schemas.microsoft.com/office/drawing/2014/main" id="{F953BED0-9C36-4F8A-8451-47ED547A88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24" name="Text Box 341">
          <a:extLst>
            <a:ext uri="{FF2B5EF4-FFF2-40B4-BE49-F238E27FC236}">
              <a16:creationId xmlns:a16="http://schemas.microsoft.com/office/drawing/2014/main" id="{02184F31-60C6-4368-8D83-68A18D2A0E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25" name="Text Box 342">
          <a:extLst>
            <a:ext uri="{FF2B5EF4-FFF2-40B4-BE49-F238E27FC236}">
              <a16:creationId xmlns:a16="http://schemas.microsoft.com/office/drawing/2014/main" id="{A983F4BE-05DC-4AF8-B38C-0FAB7BE34F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326" name="Text Box 343">
          <a:extLst>
            <a:ext uri="{FF2B5EF4-FFF2-40B4-BE49-F238E27FC236}">
              <a16:creationId xmlns:a16="http://schemas.microsoft.com/office/drawing/2014/main" id="{BC33B082-A76F-4B40-9612-317FDAD58E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27" name="Text Box 344">
          <a:extLst>
            <a:ext uri="{FF2B5EF4-FFF2-40B4-BE49-F238E27FC236}">
              <a16:creationId xmlns:a16="http://schemas.microsoft.com/office/drawing/2014/main" id="{75C09E27-5307-4063-867D-AE7D5A092A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28" name="Text Box 345">
          <a:extLst>
            <a:ext uri="{FF2B5EF4-FFF2-40B4-BE49-F238E27FC236}">
              <a16:creationId xmlns:a16="http://schemas.microsoft.com/office/drawing/2014/main" id="{797BED63-16B6-41D0-86CA-2F285B95FD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29" name="Text Box 346">
          <a:extLst>
            <a:ext uri="{FF2B5EF4-FFF2-40B4-BE49-F238E27FC236}">
              <a16:creationId xmlns:a16="http://schemas.microsoft.com/office/drawing/2014/main" id="{C0923B58-493B-428C-8D78-894F515A837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0" name="Text Box 347">
          <a:extLst>
            <a:ext uri="{FF2B5EF4-FFF2-40B4-BE49-F238E27FC236}">
              <a16:creationId xmlns:a16="http://schemas.microsoft.com/office/drawing/2014/main" id="{E6719A2A-0C96-45C5-92EA-373C51FA8FA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1" name="Text Box 348">
          <a:extLst>
            <a:ext uri="{FF2B5EF4-FFF2-40B4-BE49-F238E27FC236}">
              <a16:creationId xmlns:a16="http://schemas.microsoft.com/office/drawing/2014/main" id="{CA4ED872-C200-4839-A47F-D939A28CC1C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2" name="Text Box 349">
          <a:extLst>
            <a:ext uri="{FF2B5EF4-FFF2-40B4-BE49-F238E27FC236}">
              <a16:creationId xmlns:a16="http://schemas.microsoft.com/office/drawing/2014/main" id="{98477E54-4BC6-44D4-A39F-87E262F3843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3" name="Text Box 350">
          <a:extLst>
            <a:ext uri="{FF2B5EF4-FFF2-40B4-BE49-F238E27FC236}">
              <a16:creationId xmlns:a16="http://schemas.microsoft.com/office/drawing/2014/main" id="{C58120A8-2E0E-4E6A-9CE6-8625957D9B1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4" name="Text Box 351">
          <a:extLst>
            <a:ext uri="{FF2B5EF4-FFF2-40B4-BE49-F238E27FC236}">
              <a16:creationId xmlns:a16="http://schemas.microsoft.com/office/drawing/2014/main" id="{64060A0C-3C87-456E-9735-29CAD65A4FB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5" name="Text Box 352">
          <a:extLst>
            <a:ext uri="{FF2B5EF4-FFF2-40B4-BE49-F238E27FC236}">
              <a16:creationId xmlns:a16="http://schemas.microsoft.com/office/drawing/2014/main" id="{1208B383-1167-4431-94F7-EB6FE49AB5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6" name="Text Box 353">
          <a:extLst>
            <a:ext uri="{FF2B5EF4-FFF2-40B4-BE49-F238E27FC236}">
              <a16:creationId xmlns:a16="http://schemas.microsoft.com/office/drawing/2014/main" id="{7D86A4AF-7FF8-45CB-8F2A-A4DB6703D4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7" name="Text Box 354">
          <a:extLst>
            <a:ext uri="{FF2B5EF4-FFF2-40B4-BE49-F238E27FC236}">
              <a16:creationId xmlns:a16="http://schemas.microsoft.com/office/drawing/2014/main" id="{DD9632D5-E308-4A79-A602-25E0F54A325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8" name="Text Box 355">
          <a:extLst>
            <a:ext uri="{FF2B5EF4-FFF2-40B4-BE49-F238E27FC236}">
              <a16:creationId xmlns:a16="http://schemas.microsoft.com/office/drawing/2014/main" id="{496BA9D1-CE37-40C8-A4E8-114B1DCE871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39" name="Text Box 356">
          <a:extLst>
            <a:ext uri="{FF2B5EF4-FFF2-40B4-BE49-F238E27FC236}">
              <a16:creationId xmlns:a16="http://schemas.microsoft.com/office/drawing/2014/main" id="{8FF1C034-DDED-44ED-8823-091A197AD0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0" name="Text Box 357">
          <a:extLst>
            <a:ext uri="{FF2B5EF4-FFF2-40B4-BE49-F238E27FC236}">
              <a16:creationId xmlns:a16="http://schemas.microsoft.com/office/drawing/2014/main" id="{8ABF2D42-CD2D-4C86-994E-760755F51FE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1" name="Text Box 358">
          <a:extLst>
            <a:ext uri="{FF2B5EF4-FFF2-40B4-BE49-F238E27FC236}">
              <a16:creationId xmlns:a16="http://schemas.microsoft.com/office/drawing/2014/main" id="{4BF9635E-B799-469C-8458-2AE3E120C22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2" name="Text Box 359">
          <a:extLst>
            <a:ext uri="{FF2B5EF4-FFF2-40B4-BE49-F238E27FC236}">
              <a16:creationId xmlns:a16="http://schemas.microsoft.com/office/drawing/2014/main" id="{C40F2A4F-77D8-4DB7-81CC-B31F13B8C40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3" name="Text Box 360">
          <a:extLst>
            <a:ext uri="{FF2B5EF4-FFF2-40B4-BE49-F238E27FC236}">
              <a16:creationId xmlns:a16="http://schemas.microsoft.com/office/drawing/2014/main" id="{1980D42F-A826-4972-8B34-E955A63819A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4" name="Text Box 361">
          <a:extLst>
            <a:ext uri="{FF2B5EF4-FFF2-40B4-BE49-F238E27FC236}">
              <a16:creationId xmlns:a16="http://schemas.microsoft.com/office/drawing/2014/main" id="{66F673D7-62FF-45F3-8AC3-3F162193B80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5" name="Text Box 362">
          <a:extLst>
            <a:ext uri="{FF2B5EF4-FFF2-40B4-BE49-F238E27FC236}">
              <a16:creationId xmlns:a16="http://schemas.microsoft.com/office/drawing/2014/main" id="{C44A7130-ABC7-4643-AA23-BEE83BE272F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6" name="Text Box 363">
          <a:extLst>
            <a:ext uri="{FF2B5EF4-FFF2-40B4-BE49-F238E27FC236}">
              <a16:creationId xmlns:a16="http://schemas.microsoft.com/office/drawing/2014/main" id="{E66E12EF-8D93-4703-9C2A-390B959E67E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7" name="Text Box 364">
          <a:extLst>
            <a:ext uri="{FF2B5EF4-FFF2-40B4-BE49-F238E27FC236}">
              <a16:creationId xmlns:a16="http://schemas.microsoft.com/office/drawing/2014/main" id="{B437155C-6599-472E-B3EB-B5E87A2F9F3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8" name="Text Box 365">
          <a:extLst>
            <a:ext uri="{FF2B5EF4-FFF2-40B4-BE49-F238E27FC236}">
              <a16:creationId xmlns:a16="http://schemas.microsoft.com/office/drawing/2014/main" id="{285485A1-84D5-44FC-9283-7825CF60739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49" name="Text Box 366">
          <a:extLst>
            <a:ext uri="{FF2B5EF4-FFF2-40B4-BE49-F238E27FC236}">
              <a16:creationId xmlns:a16="http://schemas.microsoft.com/office/drawing/2014/main" id="{9D91BFBB-89E6-47E0-AF45-820ED4BD93D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50" name="Text Box 367">
          <a:extLst>
            <a:ext uri="{FF2B5EF4-FFF2-40B4-BE49-F238E27FC236}">
              <a16:creationId xmlns:a16="http://schemas.microsoft.com/office/drawing/2014/main" id="{AC600CB5-96B8-435E-8B8B-B8AC881257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51" name="Text Box 368">
          <a:extLst>
            <a:ext uri="{FF2B5EF4-FFF2-40B4-BE49-F238E27FC236}">
              <a16:creationId xmlns:a16="http://schemas.microsoft.com/office/drawing/2014/main" id="{178DD9C3-FF28-4C2E-B6AC-84AF3758DF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52" name="Text Box 369">
          <a:extLst>
            <a:ext uri="{FF2B5EF4-FFF2-40B4-BE49-F238E27FC236}">
              <a16:creationId xmlns:a16="http://schemas.microsoft.com/office/drawing/2014/main" id="{1B5FE184-F71E-4430-817E-204E30C3CAC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53" name="Text Box 370">
          <a:extLst>
            <a:ext uri="{FF2B5EF4-FFF2-40B4-BE49-F238E27FC236}">
              <a16:creationId xmlns:a16="http://schemas.microsoft.com/office/drawing/2014/main" id="{1E4A9CB5-AE36-4371-A3D7-55ECF3B75E0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54" name="Text Box 371">
          <a:extLst>
            <a:ext uri="{FF2B5EF4-FFF2-40B4-BE49-F238E27FC236}">
              <a16:creationId xmlns:a16="http://schemas.microsoft.com/office/drawing/2014/main" id="{DE708E0B-CF17-4F32-8A35-EC8B4C3A6E1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55" name="Text Box 372">
          <a:extLst>
            <a:ext uri="{FF2B5EF4-FFF2-40B4-BE49-F238E27FC236}">
              <a16:creationId xmlns:a16="http://schemas.microsoft.com/office/drawing/2014/main" id="{4793F565-7F58-43D5-B526-5A69CACFA0F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356" name="Text Box 373">
          <a:extLst>
            <a:ext uri="{FF2B5EF4-FFF2-40B4-BE49-F238E27FC236}">
              <a16:creationId xmlns:a16="http://schemas.microsoft.com/office/drawing/2014/main" id="{DD9B08CA-E99E-4F12-B877-7D3096F9F3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357" name="Text Box 374">
          <a:extLst>
            <a:ext uri="{FF2B5EF4-FFF2-40B4-BE49-F238E27FC236}">
              <a16:creationId xmlns:a16="http://schemas.microsoft.com/office/drawing/2014/main" id="{218AF7E3-28C3-4A36-9AE0-69EEB174BB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58" name="Text Box 375">
          <a:extLst>
            <a:ext uri="{FF2B5EF4-FFF2-40B4-BE49-F238E27FC236}">
              <a16:creationId xmlns:a16="http://schemas.microsoft.com/office/drawing/2014/main" id="{740EED73-A74C-4D21-A2FE-DA4465C16A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59" name="Text Box 376">
          <a:extLst>
            <a:ext uri="{FF2B5EF4-FFF2-40B4-BE49-F238E27FC236}">
              <a16:creationId xmlns:a16="http://schemas.microsoft.com/office/drawing/2014/main" id="{711CA19F-8513-4742-8620-CB4B8E829C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360" name="Text Box 377">
          <a:extLst>
            <a:ext uri="{FF2B5EF4-FFF2-40B4-BE49-F238E27FC236}">
              <a16:creationId xmlns:a16="http://schemas.microsoft.com/office/drawing/2014/main" id="{6DC6134C-3BDB-4E8E-976B-6474ABB9ED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61" name="Text Box 378">
          <a:extLst>
            <a:ext uri="{FF2B5EF4-FFF2-40B4-BE49-F238E27FC236}">
              <a16:creationId xmlns:a16="http://schemas.microsoft.com/office/drawing/2014/main" id="{866443E5-010A-4EFA-A79C-E9C6106723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62" name="Text Box 379">
          <a:extLst>
            <a:ext uri="{FF2B5EF4-FFF2-40B4-BE49-F238E27FC236}">
              <a16:creationId xmlns:a16="http://schemas.microsoft.com/office/drawing/2014/main" id="{5047808E-9F64-481A-914B-A02E2C79BA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363" name="Text Box 380">
          <a:extLst>
            <a:ext uri="{FF2B5EF4-FFF2-40B4-BE49-F238E27FC236}">
              <a16:creationId xmlns:a16="http://schemas.microsoft.com/office/drawing/2014/main" id="{00897F18-2F24-4BED-8488-24FC2C204E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64" name="Text Box 381">
          <a:extLst>
            <a:ext uri="{FF2B5EF4-FFF2-40B4-BE49-F238E27FC236}">
              <a16:creationId xmlns:a16="http://schemas.microsoft.com/office/drawing/2014/main" id="{6AD14C6D-AAC7-4B5C-A945-BACEBD511E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65" name="Text Box 382">
          <a:extLst>
            <a:ext uri="{FF2B5EF4-FFF2-40B4-BE49-F238E27FC236}">
              <a16:creationId xmlns:a16="http://schemas.microsoft.com/office/drawing/2014/main" id="{7E98458D-E20E-4EC0-A0A2-C758719685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66" name="Text Box 383">
          <a:extLst>
            <a:ext uri="{FF2B5EF4-FFF2-40B4-BE49-F238E27FC236}">
              <a16:creationId xmlns:a16="http://schemas.microsoft.com/office/drawing/2014/main" id="{6AD0FCF5-C150-4274-8B8C-BDD1C4D319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67" name="Text Box 384">
          <a:extLst>
            <a:ext uri="{FF2B5EF4-FFF2-40B4-BE49-F238E27FC236}">
              <a16:creationId xmlns:a16="http://schemas.microsoft.com/office/drawing/2014/main" id="{5CD1126D-7CDD-4062-94A5-078A756977E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68" name="Text Box 385">
          <a:extLst>
            <a:ext uri="{FF2B5EF4-FFF2-40B4-BE49-F238E27FC236}">
              <a16:creationId xmlns:a16="http://schemas.microsoft.com/office/drawing/2014/main" id="{9A69163A-7DB1-43FC-9362-4940BA03544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69" name="Text Box 386">
          <a:extLst>
            <a:ext uri="{FF2B5EF4-FFF2-40B4-BE49-F238E27FC236}">
              <a16:creationId xmlns:a16="http://schemas.microsoft.com/office/drawing/2014/main" id="{538BEFE1-E013-480F-B3BE-C9B0C1C2F2C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0" name="Text Box 387">
          <a:extLst>
            <a:ext uri="{FF2B5EF4-FFF2-40B4-BE49-F238E27FC236}">
              <a16:creationId xmlns:a16="http://schemas.microsoft.com/office/drawing/2014/main" id="{37CA0FBB-527F-4864-97F9-76DB4C83008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1" name="Text Box 388">
          <a:extLst>
            <a:ext uri="{FF2B5EF4-FFF2-40B4-BE49-F238E27FC236}">
              <a16:creationId xmlns:a16="http://schemas.microsoft.com/office/drawing/2014/main" id="{819D9655-5CBA-4779-AA68-A07F81DB23F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2" name="Text Box 389">
          <a:extLst>
            <a:ext uri="{FF2B5EF4-FFF2-40B4-BE49-F238E27FC236}">
              <a16:creationId xmlns:a16="http://schemas.microsoft.com/office/drawing/2014/main" id="{90209EFD-3A02-471E-9A96-39928633685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3" name="Text Box 390">
          <a:extLst>
            <a:ext uri="{FF2B5EF4-FFF2-40B4-BE49-F238E27FC236}">
              <a16:creationId xmlns:a16="http://schemas.microsoft.com/office/drawing/2014/main" id="{81D65BBD-84E8-4391-AB99-821C734E3E4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4" name="Text Box 391">
          <a:extLst>
            <a:ext uri="{FF2B5EF4-FFF2-40B4-BE49-F238E27FC236}">
              <a16:creationId xmlns:a16="http://schemas.microsoft.com/office/drawing/2014/main" id="{1DE77A8A-F05B-4925-A5B6-C1E21D2C136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5" name="Text Box 392">
          <a:extLst>
            <a:ext uri="{FF2B5EF4-FFF2-40B4-BE49-F238E27FC236}">
              <a16:creationId xmlns:a16="http://schemas.microsoft.com/office/drawing/2014/main" id="{E9B894A0-F102-4532-A2DB-E75839C8604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6" name="Text Box 393">
          <a:extLst>
            <a:ext uri="{FF2B5EF4-FFF2-40B4-BE49-F238E27FC236}">
              <a16:creationId xmlns:a16="http://schemas.microsoft.com/office/drawing/2014/main" id="{FEC6C18E-0C1B-4D77-9B52-9D772593079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7" name="Text Box 394">
          <a:extLst>
            <a:ext uri="{FF2B5EF4-FFF2-40B4-BE49-F238E27FC236}">
              <a16:creationId xmlns:a16="http://schemas.microsoft.com/office/drawing/2014/main" id="{E6BB1D7F-3640-42FC-83EF-7035CA213E8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8" name="Text Box 395">
          <a:extLst>
            <a:ext uri="{FF2B5EF4-FFF2-40B4-BE49-F238E27FC236}">
              <a16:creationId xmlns:a16="http://schemas.microsoft.com/office/drawing/2014/main" id="{4319D5FE-6CF1-47AB-9A3A-05DEAB69F52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79" name="Text Box 396">
          <a:extLst>
            <a:ext uri="{FF2B5EF4-FFF2-40B4-BE49-F238E27FC236}">
              <a16:creationId xmlns:a16="http://schemas.microsoft.com/office/drawing/2014/main" id="{3FD9B09D-C3C9-47E9-B26B-74856AC8A63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0" name="Text Box 397">
          <a:extLst>
            <a:ext uri="{FF2B5EF4-FFF2-40B4-BE49-F238E27FC236}">
              <a16:creationId xmlns:a16="http://schemas.microsoft.com/office/drawing/2014/main" id="{422BE3A1-87C5-45CC-971E-E0B0BB459CF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1" name="Text Box 398">
          <a:extLst>
            <a:ext uri="{FF2B5EF4-FFF2-40B4-BE49-F238E27FC236}">
              <a16:creationId xmlns:a16="http://schemas.microsoft.com/office/drawing/2014/main" id="{57F996A3-7E95-4419-B995-92322029041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2" name="Text Box 399">
          <a:extLst>
            <a:ext uri="{FF2B5EF4-FFF2-40B4-BE49-F238E27FC236}">
              <a16:creationId xmlns:a16="http://schemas.microsoft.com/office/drawing/2014/main" id="{8A880229-8FE9-4685-8A74-E552A46160B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3" name="Text Box 400">
          <a:extLst>
            <a:ext uri="{FF2B5EF4-FFF2-40B4-BE49-F238E27FC236}">
              <a16:creationId xmlns:a16="http://schemas.microsoft.com/office/drawing/2014/main" id="{EFC3D975-0A3F-46F0-ACFC-DA2ACE42EBD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4" name="Text Box 401">
          <a:extLst>
            <a:ext uri="{FF2B5EF4-FFF2-40B4-BE49-F238E27FC236}">
              <a16:creationId xmlns:a16="http://schemas.microsoft.com/office/drawing/2014/main" id="{FE64CA82-5B28-4ADA-9740-EABFE00A126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5" name="Text Box 402">
          <a:extLst>
            <a:ext uri="{FF2B5EF4-FFF2-40B4-BE49-F238E27FC236}">
              <a16:creationId xmlns:a16="http://schemas.microsoft.com/office/drawing/2014/main" id="{97961EE1-3FEA-41C3-B55C-2BE53021D3B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6" name="Text Box 403">
          <a:extLst>
            <a:ext uri="{FF2B5EF4-FFF2-40B4-BE49-F238E27FC236}">
              <a16:creationId xmlns:a16="http://schemas.microsoft.com/office/drawing/2014/main" id="{FAF02E18-2C78-445D-B8DD-A92514403E4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7" name="Text Box 404">
          <a:extLst>
            <a:ext uri="{FF2B5EF4-FFF2-40B4-BE49-F238E27FC236}">
              <a16:creationId xmlns:a16="http://schemas.microsoft.com/office/drawing/2014/main" id="{4442165C-3138-433E-ABB0-9C4253718D9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8" name="Text Box 405">
          <a:extLst>
            <a:ext uri="{FF2B5EF4-FFF2-40B4-BE49-F238E27FC236}">
              <a16:creationId xmlns:a16="http://schemas.microsoft.com/office/drawing/2014/main" id="{8879DB7B-38EE-4592-A845-1E7101CB8E9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89" name="Text Box 406">
          <a:extLst>
            <a:ext uri="{FF2B5EF4-FFF2-40B4-BE49-F238E27FC236}">
              <a16:creationId xmlns:a16="http://schemas.microsoft.com/office/drawing/2014/main" id="{C5102038-153F-48CC-80F7-0C37ED233A7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90" name="Text Box 407">
          <a:extLst>
            <a:ext uri="{FF2B5EF4-FFF2-40B4-BE49-F238E27FC236}">
              <a16:creationId xmlns:a16="http://schemas.microsoft.com/office/drawing/2014/main" id="{09E2D7ED-0B9C-4FE0-B235-4170F2BA0E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91" name="Text Box 408">
          <a:extLst>
            <a:ext uri="{FF2B5EF4-FFF2-40B4-BE49-F238E27FC236}">
              <a16:creationId xmlns:a16="http://schemas.microsoft.com/office/drawing/2014/main" id="{5C463A85-3194-40C4-B214-46C9A74F3D7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392" name="Text Box 409">
          <a:extLst>
            <a:ext uri="{FF2B5EF4-FFF2-40B4-BE49-F238E27FC236}">
              <a16:creationId xmlns:a16="http://schemas.microsoft.com/office/drawing/2014/main" id="{91EA7E0E-A13B-4670-A6DB-55623624BF5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393" name="Text Box 410">
          <a:extLst>
            <a:ext uri="{FF2B5EF4-FFF2-40B4-BE49-F238E27FC236}">
              <a16:creationId xmlns:a16="http://schemas.microsoft.com/office/drawing/2014/main" id="{2D08E2DC-863E-4514-8306-7524D374DC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394" name="Text Box 411">
          <a:extLst>
            <a:ext uri="{FF2B5EF4-FFF2-40B4-BE49-F238E27FC236}">
              <a16:creationId xmlns:a16="http://schemas.microsoft.com/office/drawing/2014/main" id="{FA4F6318-2A56-4D31-B858-018587424A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95" name="Text Box 412">
          <a:extLst>
            <a:ext uri="{FF2B5EF4-FFF2-40B4-BE49-F238E27FC236}">
              <a16:creationId xmlns:a16="http://schemas.microsoft.com/office/drawing/2014/main" id="{7120AF2C-8984-4CF7-ABCB-691C6168F5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96" name="Text Box 413">
          <a:extLst>
            <a:ext uri="{FF2B5EF4-FFF2-40B4-BE49-F238E27FC236}">
              <a16:creationId xmlns:a16="http://schemas.microsoft.com/office/drawing/2014/main" id="{CD4E22FE-840A-4D3B-AE18-A959A91C76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397" name="Text Box 414">
          <a:extLst>
            <a:ext uri="{FF2B5EF4-FFF2-40B4-BE49-F238E27FC236}">
              <a16:creationId xmlns:a16="http://schemas.microsoft.com/office/drawing/2014/main" id="{8AB4E93F-1046-446E-9747-51D91CDE85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98" name="Text Box 415">
          <a:extLst>
            <a:ext uri="{FF2B5EF4-FFF2-40B4-BE49-F238E27FC236}">
              <a16:creationId xmlns:a16="http://schemas.microsoft.com/office/drawing/2014/main" id="{A946E242-C6D3-4128-AAB4-8B8588DF35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399" name="Text Box 416">
          <a:extLst>
            <a:ext uri="{FF2B5EF4-FFF2-40B4-BE49-F238E27FC236}">
              <a16:creationId xmlns:a16="http://schemas.microsoft.com/office/drawing/2014/main" id="{D02B8512-9643-4C53-970A-95A9E581FF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00" name="Text Box 417">
          <a:extLst>
            <a:ext uri="{FF2B5EF4-FFF2-40B4-BE49-F238E27FC236}">
              <a16:creationId xmlns:a16="http://schemas.microsoft.com/office/drawing/2014/main" id="{04A069ED-8CFB-4CF2-AB71-D21F5AD7D5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01" name="Text Box 418">
          <a:extLst>
            <a:ext uri="{FF2B5EF4-FFF2-40B4-BE49-F238E27FC236}">
              <a16:creationId xmlns:a16="http://schemas.microsoft.com/office/drawing/2014/main" id="{7546FD5D-7148-4C14-9C4A-6D8C2196AD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02" name="Text Box 419">
          <a:extLst>
            <a:ext uri="{FF2B5EF4-FFF2-40B4-BE49-F238E27FC236}">
              <a16:creationId xmlns:a16="http://schemas.microsoft.com/office/drawing/2014/main" id="{3B7A5883-8A85-4C7F-BF0A-27C2700736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03" name="Text Box 420">
          <a:extLst>
            <a:ext uri="{FF2B5EF4-FFF2-40B4-BE49-F238E27FC236}">
              <a16:creationId xmlns:a16="http://schemas.microsoft.com/office/drawing/2014/main" id="{B34C8FA9-21D1-4AD6-B670-A77644416CC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04" name="Text Box 421">
          <a:extLst>
            <a:ext uri="{FF2B5EF4-FFF2-40B4-BE49-F238E27FC236}">
              <a16:creationId xmlns:a16="http://schemas.microsoft.com/office/drawing/2014/main" id="{E4A8E788-FC50-4FF4-BD70-5FE01EE3CF6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05" name="Text Box 422">
          <a:extLst>
            <a:ext uri="{FF2B5EF4-FFF2-40B4-BE49-F238E27FC236}">
              <a16:creationId xmlns:a16="http://schemas.microsoft.com/office/drawing/2014/main" id="{01D5558E-631D-4244-9A56-7C648D8C8D4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06" name="Text Box 423">
          <a:extLst>
            <a:ext uri="{FF2B5EF4-FFF2-40B4-BE49-F238E27FC236}">
              <a16:creationId xmlns:a16="http://schemas.microsoft.com/office/drawing/2014/main" id="{A1617E30-B935-4361-A84F-B178EB91054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07" name="Text Box 424">
          <a:extLst>
            <a:ext uri="{FF2B5EF4-FFF2-40B4-BE49-F238E27FC236}">
              <a16:creationId xmlns:a16="http://schemas.microsoft.com/office/drawing/2014/main" id="{55D8D734-5DDB-4E54-A4B8-6953F88F084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08" name="Text Box 425">
          <a:extLst>
            <a:ext uri="{FF2B5EF4-FFF2-40B4-BE49-F238E27FC236}">
              <a16:creationId xmlns:a16="http://schemas.microsoft.com/office/drawing/2014/main" id="{6C9B9793-1611-4A95-B742-15B1AFE44C4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09" name="Text Box 426">
          <a:extLst>
            <a:ext uri="{FF2B5EF4-FFF2-40B4-BE49-F238E27FC236}">
              <a16:creationId xmlns:a16="http://schemas.microsoft.com/office/drawing/2014/main" id="{26344FC1-EFB0-43C8-9387-F3D9A0DD53F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0" name="Text Box 427">
          <a:extLst>
            <a:ext uri="{FF2B5EF4-FFF2-40B4-BE49-F238E27FC236}">
              <a16:creationId xmlns:a16="http://schemas.microsoft.com/office/drawing/2014/main" id="{FF2615C7-7E41-4BE1-8285-68F9B1ACC87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1" name="Text Box 428">
          <a:extLst>
            <a:ext uri="{FF2B5EF4-FFF2-40B4-BE49-F238E27FC236}">
              <a16:creationId xmlns:a16="http://schemas.microsoft.com/office/drawing/2014/main" id="{C2E2892F-F052-4AA2-AAAA-A919A8F8426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2" name="Text Box 429">
          <a:extLst>
            <a:ext uri="{FF2B5EF4-FFF2-40B4-BE49-F238E27FC236}">
              <a16:creationId xmlns:a16="http://schemas.microsoft.com/office/drawing/2014/main" id="{3C1E0F57-D05E-4457-8E40-44C76B4E0E5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3" name="Text Box 430">
          <a:extLst>
            <a:ext uri="{FF2B5EF4-FFF2-40B4-BE49-F238E27FC236}">
              <a16:creationId xmlns:a16="http://schemas.microsoft.com/office/drawing/2014/main" id="{44A77EE4-CBC0-4C40-BD0A-21CA1696929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4" name="Text Box 431">
          <a:extLst>
            <a:ext uri="{FF2B5EF4-FFF2-40B4-BE49-F238E27FC236}">
              <a16:creationId xmlns:a16="http://schemas.microsoft.com/office/drawing/2014/main" id="{704BC964-6F46-48DA-8902-FD91F855CDC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5" name="Text Box 432">
          <a:extLst>
            <a:ext uri="{FF2B5EF4-FFF2-40B4-BE49-F238E27FC236}">
              <a16:creationId xmlns:a16="http://schemas.microsoft.com/office/drawing/2014/main" id="{0771E159-49D3-4B6E-A5C7-BC6061198E2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6" name="Text Box 433">
          <a:extLst>
            <a:ext uri="{FF2B5EF4-FFF2-40B4-BE49-F238E27FC236}">
              <a16:creationId xmlns:a16="http://schemas.microsoft.com/office/drawing/2014/main" id="{39110DD9-873F-45E6-9611-7DCB90A4C74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7" name="Text Box 434">
          <a:extLst>
            <a:ext uri="{FF2B5EF4-FFF2-40B4-BE49-F238E27FC236}">
              <a16:creationId xmlns:a16="http://schemas.microsoft.com/office/drawing/2014/main" id="{DF9C3642-7FB9-4E71-8F92-97D0167CB0A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8" name="Text Box 435">
          <a:extLst>
            <a:ext uri="{FF2B5EF4-FFF2-40B4-BE49-F238E27FC236}">
              <a16:creationId xmlns:a16="http://schemas.microsoft.com/office/drawing/2014/main" id="{14E91D3B-A9A3-44DF-9566-C6BA8799C8B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19" name="Text Box 436">
          <a:extLst>
            <a:ext uri="{FF2B5EF4-FFF2-40B4-BE49-F238E27FC236}">
              <a16:creationId xmlns:a16="http://schemas.microsoft.com/office/drawing/2014/main" id="{FB2D077E-F4F9-49BF-A59F-07A90E86F93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0" name="Text Box 437">
          <a:extLst>
            <a:ext uri="{FF2B5EF4-FFF2-40B4-BE49-F238E27FC236}">
              <a16:creationId xmlns:a16="http://schemas.microsoft.com/office/drawing/2014/main" id="{631DB0A5-9BEA-49DE-91FB-BE3E421B96E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1" name="Text Box 438">
          <a:extLst>
            <a:ext uri="{FF2B5EF4-FFF2-40B4-BE49-F238E27FC236}">
              <a16:creationId xmlns:a16="http://schemas.microsoft.com/office/drawing/2014/main" id="{8B608F2E-2040-4420-8558-B53D5EC0AFC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2" name="Text Box 439">
          <a:extLst>
            <a:ext uri="{FF2B5EF4-FFF2-40B4-BE49-F238E27FC236}">
              <a16:creationId xmlns:a16="http://schemas.microsoft.com/office/drawing/2014/main" id="{94BFA6DF-812E-4877-8387-33924BCEEB4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3" name="Text Box 440">
          <a:extLst>
            <a:ext uri="{FF2B5EF4-FFF2-40B4-BE49-F238E27FC236}">
              <a16:creationId xmlns:a16="http://schemas.microsoft.com/office/drawing/2014/main" id="{DE2C1E0D-7A17-4228-9695-69A93A18F19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4" name="Text Box 441">
          <a:extLst>
            <a:ext uri="{FF2B5EF4-FFF2-40B4-BE49-F238E27FC236}">
              <a16:creationId xmlns:a16="http://schemas.microsoft.com/office/drawing/2014/main" id="{C2F3153A-8832-4E2C-9868-AFE2A41907A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5" name="Text Box 442">
          <a:extLst>
            <a:ext uri="{FF2B5EF4-FFF2-40B4-BE49-F238E27FC236}">
              <a16:creationId xmlns:a16="http://schemas.microsoft.com/office/drawing/2014/main" id="{A703C793-87F7-468C-A66A-F3AD805836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6" name="Text Box 443">
          <a:extLst>
            <a:ext uri="{FF2B5EF4-FFF2-40B4-BE49-F238E27FC236}">
              <a16:creationId xmlns:a16="http://schemas.microsoft.com/office/drawing/2014/main" id="{A739BC83-F357-4B36-B6FD-E3661150A3D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7" name="Text Box 444">
          <a:extLst>
            <a:ext uri="{FF2B5EF4-FFF2-40B4-BE49-F238E27FC236}">
              <a16:creationId xmlns:a16="http://schemas.microsoft.com/office/drawing/2014/main" id="{77A815F1-2DC5-4088-AE28-87926F1087F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8" name="Text Box 445">
          <a:extLst>
            <a:ext uri="{FF2B5EF4-FFF2-40B4-BE49-F238E27FC236}">
              <a16:creationId xmlns:a16="http://schemas.microsoft.com/office/drawing/2014/main" id="{43B1E045-1B5E-4CAA-B552-0E5B0085D9E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429" name="Text Box 446">
          <a:extLst>
            <a:ext uri="{FF2B5EF4-FFF2-40B4-BE49-F238E27FC236}">
              <a16:creationId xmlns:a16="http://schemas.microsoft.com/office/drawing/2014/main" id="{FE636ACA-4669-4C9F-B184-334C0D74B2E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30" name="Text Box 447">
          <a:extLst>
            <a:ext uri="{FF2B5EF4-FFF2-40B4-BE49-F238E27FC236}">
              <a16:creationId xmlns:a16="http://schemas.microsoft.com/office/drawing/2014/main" id="{901C6389-1A11-45CF-AC86-909F6E3146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31" name="Text Box 448">
          <a:extLst>
            <a:ext uri="{FF2B5EF4-FFF2-40B4-BE49-F238E27FC236}">
              <a16:creationId xmlns:a16="http://schemas.microsoft.com/office/drawing/2014/main" id="{33790FC9-4AD2-4735-9C82-1CF710D8F1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32" name="Text Box 449">
          <a:extLst>
            <a:ext uri="{FF2B5EF4-FFF2-40B4-BE49-F238E27FC236}">
              <a16:creationId xmlns:a16="http://schemas.microsoft.com/office/drawing/2014/main" id="{B02A3CEA-38C0-47E7-9EA7-BD49374B52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33" name="Text Box 450">
          <a:extLst>
            <a:ext uri="{FF2B5EF4-FFF2-40B4-BE49-F238E27FC236}">
              <a16:creationId xmlns:a16="http://schemas.microsoft.com/office/drawing/2014/main" id="{AD1D53F1-C4BA-4D9F-A5AD-B868DE0F3A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34" name="Text Box 451">
          <a:extLst>
            <a:ext uri="{FF2B5EF4-FFF2-40B4-BE49-F238E27FC236}">
              <a16:creationId xmlns:a16="http://schemas.microsoft.com/office/drawing/2014/main" id="{E9ABE87B-2C2C-4CCE-BDC8-B0AA14F5AF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35" name="Text Box 452">
          <a:extLst>
            <a:ext uri="{FF2B5EF4-FFF2-40B4-BE49-F238E27FC236}">
              <a16:creationId xmlns:a16="http://schemas.microsoft.com/office/drawing/2014/main" id="{906AB21A-0B48-4FF3-86A3-4C1A91BF0E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36" name="Text Box 453">
          <a:extLst>
            <a:ext uri="{FF2B5EF4-FFF2-40B4-BE49-F238E27FC236}">
              <a16:creationId xmlns:a16="http://schemas.microsoft.com/office/drawing/2014/main" id="{C88D6B73-D03F-4018-919B-BB9E94229B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37" name="Text Box 454">
          <a:extLst>
            <a:ext uri="{FF2B5EF4-FFF2-40B4-BE49-F238E27FC236}">
              <a16:creationId xmlns:a16="http://schemas.microsoft.com/office/drawing/2014/main" id="{1004D2E8-71B2-4485-A8C0-5F4D7F33DD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38" name="Text Box 455">
          <a:extLst>
            <a:ext uri="{FF2B5EF4-FFF2-40B4-BE49-F238E27FC236}">
              <a16:creationId xmlns:a16="http://schemas.microsoft.com/office/drawing/2014/main" id="{5603ECFA-3FE8-4E5B-97CA-890D08365C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39" name="Text Box 456">
          <a:extLst>
            <a:ext uri="{FF2B5EF4-FFF2-40B4-BE49-F238E27FC236}">
              <a16:creationId xmlns:a16="http://schemas.microsoft.com/office/drawing/2014/main" id="{363DC2FC-5E3B-435C-A0C9-E3753A9ADC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40" name="Text Box 457">
          <a:extLst>
            <a:ext uri="{FF2B5EF4-FFF2-40B4-BE49-F238E27FC236}">
              <a16:creationId xmlns:a16="http://schemas.microsoft.com/office/drawing/2014/main" id="{5A8CD327-5AC5-427C-BE5A-78F98F7149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41" name="Text Box 458">
          <a:extLst>
            <a:ext uri="{FF2B5EF4-FFF2-40B4-BE49-F238E27FC236}">
              <a16:creationId xmlns:a16="http://schemas.microsoft.com/office/drawing/2014/main" id="{E5CAB7B4-365A-4A76-92B7-933566F247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42" name="Text Box 459">
          <a:extLst>
            <a:ext uri="{FF2B5EF4-FFF2-40B4-BE49-F238E27FC236}">
              <a16:creationId xmlns:a16="http://schemas.microsoft.com/office/drawing/2014/main" id="{9887571A-2639-47CE-9C00-3F24982884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43" name="Text Box 460">
          <a:extLst>
            <a:ext uri="{FF2B5EF4-FFF2-40B4-BE49-F238E27FC236}">
              <a16:creationId xmlns:a16="http://schemas.microsoft.com/office/drawing/2014/main" id="{1D2A014F-85F1-4DFF-8CCF-E213D13A53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44" name="Text Box 461">
          <a:extLst>
            <a:ext uri="{FF2B5EF4-FFF2-40B4-BE49-F238E27FC236}">
              <a16:creationId xmlns:a16="http://schemas.microsoft.com/office/drawing/2014/main" id="{145E9A05-71F4-4B60-92CB-CC569E2C21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45" name="Text Box 462">
          <a:extLst>
            <a:ext uri="{FF2B5EF4-FFF2-40B4-BE49-F238E27FC236}">
              <a16:creationId xmlns:a16="http://schemas.microsoft.com/office/drawing/2014/main" id="{BA851FB5-D3E0-40BF-B255-D24A87F844E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46" name="Text Box 463">
          <a:extLst>
            <a:ext uri="{FF2B5EF4-FFF2-40B4-BE49-F238E27FC236}">
              <a16:creationId xmlns:a16="http://schemas.microsoft.com/office/drawing/2014/main" id="{7A791DFA-4B5E-42FE-A1F6-8ACBCFFAED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47" name="Text Box 464">
          <a:extLst>
            <a:ext uri="{FF2B5EF4-FFF2-40B4-BE49-F238E27FC236}">
              <a16:creationId xmlns:a16="http://schemas.microsoft.com/office/drawing/2014/main" id="{5BFDB7D8-8C6B-4411-905A-AFF709C0F3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48" name="Text Box 465">
          <a:extLst>
            <a:ext uri="{FF2B5EF4-FFF2-40B4-BE49-F238E27FC236}">
              <a16:creationId xmlns:a16="http://schemas.microsoft.com/office/drawing/2014/main" id="{C61204F2-6B5E-4ABE-9378-3E7F7EB1C6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49" name="Text Box 466">
          <a:extLst>
            <a:ext uri="{FF2B5EF4-FFF2-40B4-BE49-F238E27FC236}">
              <a16:creationId xmlns:a16="http://schemas.microsoft.com/office/drawing/2014/main" id="{4C310E32-B231-4A82-8620-D10D7627E3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50" name="Text Box 467">
          <a:extLst>
            <a:ext uri="{FF2B5EF4-FFF2-40B4-BE49-F238E27FC236}">
              <a16:creationId xmlns:a16="http://schemas.microsoft.com/office/drawing/2014/main" id="{C863AFDD-0D16-433B-868C-4656BF11AE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51" name="Text Box 468">
          <a:extLst>
            <a:ext uri="{FF2B5EF4-FFF2-40B4-BE49-F238E27FC236}">
              <a16:creationId xmlns:a16="http://schemas.microsoft.com/office/drawing/2014/main" id="{4DE4F5AE-61A0-405D-90CC-B3BEDEEDFC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52" name="Text Box 469">
          <a:extLst>
            <a:ext uri="{FF2B5EF4-FFF2-40B4-BE49-F238E27FC236}">
              <a16:creationId xmlns:a16="http://schemas.microsoft.com/office/drawing/2014/main" id="{9FE83719-BCA6-41EA-809F-43CB0FCB36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53" name="Text Box 470">
          <a:extLst>
            <a:ext uri="{FF2B5EF4-FFF2-40B4-BE49-F238E27FC236}">
              <a16:creationId xmlns:a16="http://schemas.microsoft.com/office/drawing/2014/main" id="{B72B795C-64CE-4697-94FE-2977463586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54" name="Text Box 471">
          <a:extLst>
            <a:ext uri="{FF2B5EF4-FFF2-40B4-BE49-F238E27FC236}">
              <a16:creationId xmlns:a16="http://schemas.microsoft.com/office/drawing/2014/main" id="{26631207-3053-43F7-8F3E-8B2E1F8790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55" name="Text Box 472">
          <a:extLst>
            <a:ext uri="{FF2B5EF4-FFF2-40B4-BE49-F238E27FC236}">
              <a16:creationId xmlns:a16="http://schemas.microsoft.com/office/drawing/2014/main" id="{A0BC6301-73A3-4946-AB9F-40E2C41B75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56" name="Text Box 473">
          <a:extLst>
            <a:ext uri="{FF2B5EF4-FFF2-40B4-BE49-F238E27FC236}">
              <a16:creationId xmlns:a16="http://schemas.microsoft.com/office/drawing/2014/main" id="{28D4E171-5D62-4891-B09E-593302F334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57" name="Text Box 474">
          <a:extLst>
            <a:ext uri="{FF2B5EF4-FFF2-40B4-BE49-F238E27FC236}">
              <a16:creationId xmlns:a16="http://schemas.microsoft.com/office/drawing/2014/main" id="{CA4FA948-90E8-4B0C-9DDB-76E9F95D1C8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58" name="Text Box 475">
          <a:extLst>
            <a:ext uri="{FF2B5EF4-FFF2-40B4-BE49-F238E27FC236}">
              <a16:creationId xmlns:a16="http://schemas.microsoft.com/office/drawing/2014/main" id="{7A82DA72-8E56-4C7A-9AB4-973669E90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59" name="Text Box 476">
          <a:extLst>
            <a:ext uri="{FF2B5EF4-FFF2-40B4-BE49-F238E27FC236}">
              <a16:creationId xmlns:a16="http://schemas.microsoft.com/office/drawing/2014/main" id="{9BA19BBE-8BB5-4267-B714-4C771472028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60" name="Text Box 477">
          <a:extLst>
            <a:ext uri="{FF2B5EF4-FFF2-40B4-BE49-F238E27FC236}">
              <a16:creationId xmlns:a16="http://schemas.microsoft.com/office/drawing/2014/main" id="{BA21E22E-15E0-4C55-A709-3B9FA7D6E2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61" name="Text Box 478">
          <a:extLst>
            <a:ext uri="{FF2B5EF4-FFF2-40B4-BE49-F238E27FC236}">
              <a16:creationId xmlns:a16="http://schemas.microsoft.com/office/drawing/2014/main" id="{1CB9EB2B-D1DB-4AFC-8F44-05A08FBBA7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62" name="Text Box 479">
          <a:extLst>
            <a:ext uri="{FF2B5EF4-FFF2-40B4-BE49-F238E27FC236}">
              <a16:creationId xmlns:a16="http://schemas.microsoft.com/office/drawing/2014/main" id="{7F60F8D3-2C57-4E7B-AF1D-D2A209383B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63" name="Text Box 480">
          <a:extLst>
            <a:ext uri="{FF2B5EF4-FFF2-40B4-BE49-F238E27FC236}">
              <a16:creationId xmlns:a16="http://schemas.microsoft.com/office/drawing/2014/main" id="{10C815A3-4DB1-48CD-8988-647D91CD69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64" name="Text Box 481">
          <a:extLst>
            <a:ext uri="{FF2B5EF4-FFF2-40B4-BE49-F238E27FC236}">
              <a16:creationId xmlns:a16="http://schemas.microsoft.com/office/drawing/2014/main" id="{0F4B4D2A-9073-4DE4-BEBC-F3C110FD52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65" name="Text Box 482">
          <a:extLst>
            <a:ext uri="{FF2B5EF4-FFF2-40B4-BE49-F238E27FC236}">
              <a16:creationId xmlns:a16="http://schemas.microsoft.com/office/drawing/2014/main" id="{FAEC79A4-C310-4870-8E49-296EB5EA07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66" name="Text Box 483">
          <a:extLst>
            <a:ext uri="{FF2B5EF4-FFF2-40B4-BE49-F238E27FC236}">
              <a16:creationId xmlns:a16="http://schemas.microsoft.com/office/drawing/2014/main" id="{3FE988EE-FB07-4CFC-AB17-759A61E6CF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67" name="Text Box 484">
          <a:extLst>
            <a:ext uri="{FF2B5EF4-FFF2-40B4-BE49-F238E27FC236}">
              <a16:creationId xmlns:a16="http://schemas.microsoft.com/office/drawing/2014/main" id="{0F0CF0EB-F03B-4ADD-8D9E-170997A1D5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68" name="Text Box 485">
          <a:extLst>
            <a:ext uri="{FF2B5EF4-FFF2-40B4-BE49-F238E27FC236}">
              <a16:creationId xmlns:a16="http://schemas.microsoft.com/office/drawing/2014/main" id="{6365AEC1-5A2F-4DAE-A75B-731551E4D2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69" name="Text Box 486">
          <a:extLst>
            <a:ext uri="{FF2B5EF4-FFF2-40B4-BE49-F238E27FC236}">
              <a16:creationId xmlns:a16="http://schemas.microsoft.com/office/drawing/2014/main" id="{909A0986-71A3-45A8-B559-938AF77849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70" name="Text Box 487">
          <a:extLst>
            <a:ext uri="{FF2B5EF4-FFF2-40B4-BE49-F238E27FC236}">
              <a16:creationId xmlns:a16="http://schemas.microsoft.com/office/drawing/2014/main" id="{7CE3C2F8-8CD5-4AAC-9101-6B48772960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71" name="Text Box 488">
          <a:extLst>
            <a:ext uri="{FF2B5EF4-FFF2-40B4-BE49-F238E27FC236}">
              <a16:creationId xmlns:a16="http://schemas.microsoft.com/office/drawing/2014/main" id="{2F03DEED-10FE-4596-939D-D81576D2D8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72" name="Text Box 489">
          <a:extLst>
            <a:ext uri="{FF2B5EF4-FFF2-40B4-BE49-F238E27FC236}">
              <a16:creationId xmlns:a16="http://schemas.microsoft.com/office/drawing/2014/main" id="{1E3CF49F-1328-47C2-AF53-443E0D25CF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73" name="Text Box 490">
          <a:extLst>
            <a:ext uri="{FF2B5EF4-FFF2-40B4-BE49-F238E27FC236}">
              <a16:creationId xmlns:a16="http://schemas.microsoft.com/office/drawing/2014/main" id="{69886C48-31CB-46EE-B6A4-B0F6B3BA56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74" name="Text Box 491">
          <a:extLst>
            <a:ext uri="{FF2B5EF4-FFF2-40B4-BE49-F238E27FC236}">
              <a16:creationId xmlns:a16="http://schemas.microsoft.com/office/drawing/2014/main" id="{0F083F3C-215A-4128-BB7F-E157AD660C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75" name="Text Box 492">
          <a:extLst>
            <a:ext uri="{FF2B5EF4-FFF2-40B4-BE49-F238E27FC236}">
              <a16:creationId xmlns:a16="http://schemas.microsoft.com/office/drawing/2014/main" id="{BF4E1159-E591-4CBD-8E1D-615BD8645A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76" name="Text Box 493">
          <a:extLst>
            <a:ext uri="{FF2B5EF4-FFF2-40B4-BE49-F238E27FC236}">
              <a16:creationId xmlns:a16="http://schemas.microsoft.com/office/drawing/2014/main" id="{594453D7-D5CE-4C49-BF9C-B764725C5D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77" name="Text Box 494">
          <a:extLst>
            <a:ext uri="{FF2B5EF4-FFF2-40B4-BE49-F238E27FC236}">
              <a16:creationId xmlns:a16="http://schemas.microsoft.com/office/drawing/2014/main" id="{92C4DBC6-4B36-4C68-9752-D15E96C51B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78" name="Text Box 495">
          <a:extLst>
            <a:ext uri="{FF2B5EF4-FFF2-40B4-BE49-F238E27FC236}">
              <a16:creationId xmlns:a16="http://schemas.microsoft.com/office/drawing/2014/main" id="{BF3830B7-71F6-4DD5-818B-5161D753F6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79" name="Text Box 496">
          <a:extLst>
            <a:ext uri="{FF2B5EF4-FFF2-40B4-BE49-F238E27FC236}">
              <a16:creationId xmlns:a16="http://schemas.microsoft.com/office/drawing/2014/main" id="{4EF96CA7-733D-4A2D-A271-89E1FABD0E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80" name="Text Box 497">
          <a:extLst>
            <a:ext uri="{FF2B5EF4-FFF2-40B4-BE49-F238E27FC236}">
              <a16:creationId xmlns:a16="http://schemas.microsoft.com/office/drawing/2014/main" id="{AD9497CC-73A1-41DD-B2DB-DDE0C10282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81" name="Text Box 498">
          <a:extLst>
            <a:ext uri="{FF2B5EF4-FFF2-40B4-BE49-F238E27FC236}">
              <a16:creationId xmlns:a16="http://schemas.microsoft.com/office/drawing/2014/main" id="{31A34042-89EB-41B1-B689-A6AACDA13C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82" name="Text Box 499">
          <a:extLst>
            <a:ext uri="{FF2B5EF4-FFF2-40B4-BE49-F238E27FC236}">
              <a16:creationId xmlns:a16="http://schemas.microsoft.com/office/drawing/2014/main" id="{5B80FCD7-888C-40AF-BD97-5143805936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83" name="Text Box 500">
          <a:extLst>
            <a:ext uri="{FF2B5EF4-FFF2-40B4-BE49-F238E27FC236}">
              <a16:creationId xmlns:a16="http://schemas.microsoft.com/office/drawing/2014/main" id="{1CCF4D92-27B3-41B6-91CF-8BA7376782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84" name="Text Box 501">
          <a:extLst>
            <a:ext uri="{FF2B5EF4-FFF2-40B4-BE49-F238E27FC236}">
              <a16:creationId xmlns:a16="http://schemas.microsoft.com/office/drawing/2014/main" id="{AF5FB76A-7889-4D2C-AF39-86AC1026A6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85" name="Text Box 502">
          <a:extLst>
            <a:ext uri="{FF2B5EF4-FFF2-40B4-BE49-F238E27FC236}">
              <a16:creationId xmlns:a16="http://schemas.microsoft.com/office/drawing/2014/main" id="{FF4C39CD-50DD-40F6-9CCF-98BE884297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86" name="Text Box 503">
          <a:extLst>
            <a:ext uri="{FF2B5EF4-FFF2-40B4-BE49-F238E27FC236}">
              <a16:creationId xmlns:a16="http://schemas.microsoft.com/office/drawing/2014/main" id="{04649935-9F8B-4E1A-AE86-EA49FFD904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87" name="Text Box 504">
          <a:extLst>
            <a:ext uri="{FF2B5EF4-FFF2-40B4-BE49-F238E27FC236}">
              <a16:creationId xmlns:a16="http://schemas.microsoft.com/office/drawing/2014/main" id="{BFE74BD8-11BD-4BCE-A1EA-4F9C8F4569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3488" name="Text Box 505">
          <a:extLst>
            <a:ext uri="{FF2B5EF4-FFF2-40B4-BE49-F238E27FC236}">
              <a16:creationId xmlns:a16="http://schemas.microsoft.com/office/drawing/2014/main" id="{19D6497C-B01A-48CF-9BCA-306538F3EF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89" name="Text Box 506">
          <a:extLst>
            <a:ext uri="{FF2B5EF4-FFF2-40B4-BE49-F238E27FC236}">
              <a16:creationId xmlns:a16="http://schemas.microsoft.com/office/drawing/2014/main" id="{05D7F97E-08AF-4AA1-8C9C-A9DBCCCF1F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90" name="Text Box 507">
          <a:extLst>
            <a:ext uri="{FF2B5EF4-FFF2-40B4-BE49-F238E27FC236}">
              <a16:creationId xmlns:a16="http://schemas.microsoft.com/office/drawing/2014/main" id="{412459C0-934E-4D71-B135-181E8907C1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91" name="Text Box 508">
          <a:extLst>
            <a:ext uri="{FF2B5EF4-FFF2-40B4-BE49-F238E27FC236}">
              <a16:creationId xmlns:a16="http://schemas.microsoft.com/office/drawing/2014/main" id="{283B1A9C-017B-4EB2-AF9A-FE6A830E65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92" name="Text Box 509">
          <a:extLst>
            <a:ext uri="{FF2B5EF4-FFF2-40B4-BE49-F238E27FC236}">
              <a16:creationId xmlns:a16="http://schemas.microsoft.com/office/drawing/2014/main" id="{A2335782-3291-49C3-AC1D-74F6E05F6F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93" name="Text Box 510">
          <a:extLst>
            <a:ext uri="{FF2B5EF4-FFF2-40B4-BE49-F238E27FC236}">
              <a16:creationId xmlns:a16="http://schemas.microsoft.com/office/drawing/2014/main" id="{8F88D903-F159-400D-BAF8-28E2538082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94" name="Text Box 511">
          <a:extLst>
            <a:ext uri="{FF2B5EF4-FFF2-40B4-BE49-F238E27FC236}">
              <a16:creationId xmlns:a16="http://schemas.microsoft.com/office/drawing/2014/main" id="{9D13A01F-C866-4DF1-9169-E7AF75EEB5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95" name="Text Box 512">
          <a:extLst>
            <a:ext uri="{FF2B5EF4-FFF2-40B4-BE49-F238E27FC236}">
              <a16:creationId xmlns:a16="http://schemas.microsoft.com/office/drawing/2014/main" id="{4809D531-6185-4C6D-AA8C-78CBB55235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96" name="Text Box 513">
          <a:extLst>
            <a:ext uri="{FF2B5EF4-FFF2-40B4-BE49-F238E27FC236}">
              <a16:creationId xmlns:a16="http://schemas.microsoft.com/office/drawing/2014/main" id="{3E212EA4-A12C-4C34-B3A3-B374FBE3CF3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97" name="Text Box 514">
          <a:extLst>
            <a:ext uri="{FF2B5EF4-FFF2-40B4-BE49-F238E27FC236}">
              <a16:creationId xmlns:a16="http://schemas.microsoft.com/office/drawing/2014/main" id="{34CFF6FC-86FB-4332-8F44-48712AFC7A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498" name="Text Box 515">
          <a:extLst>
            <a:ext uri="{FF2B5EF4-FFF2-40B4-BE49-F238E27FC236}">
              <a16:creationId xmlns:a16="http://schemas.microsoft.com/office/drawing/2014/main" id="{A65090DE-3A3A-4D95-8013-ABAD84F5A9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499" name="Text Box 516">
          <a:extLst>
            <a:ext uri="{FF2B5EF4-FFF2-40B4-BE49-F238E27FC236}">
              <a16:creationId xmlns:a16="http://schemas.microsoft.com/office/drawing/2014/main" id="{32D69316-2AAE-420C-BF50-C9B5E43D68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00" name="Text Box 517">
          <a:extLst>
            <a:ext uri="{FF2B5EF4-FFF2-40B4-BE49-F238E27FC236}">
              <a16:creationId xmlns:a16="http://schemas.microsoft.com/office/drawing/2014/main" id="{08711263-60FD-4544-9798-27BEBD61F3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501" name="Text Box 518">
          <a:extLst>
            <a:ext uri="{FF2B5EF4-FFF2-40B4-BE49-F238E27FC236}">
              <a16:creationId xmlns:a16="http://schemas.microsoft.com/office/drawing/2014/main" id="{D1CD45C6-757E-4214-AB84-89A8874B69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02" name="Text Box 519">
          <a:extLst>
            <a:ext uri="{FF2B5EF4-FFF2-40B4-BE49-F238E27FC236}">
              <a16:creationId xmlns:a16="http://schemas.microsoft.com/office/drawing/2014/main" id="{D6582645-5890-4B4B-B035-B8DEB0B1E5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03" name="Text Box 520">
          <a:extLst>
            <a:ext uri="{FF2B5EF4-FFF2-40B4-BE49-F238E27FC236}">
              <a16:creationId xmlns:a16="http://schemas.microsoft.com/office/drawing/2014/main" id="{B2FFFC6A-1D3B-4E45-99C5-0C3C212284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504" name="Text Box 521">
          <a:extLst>
            <a:ext uri="{FF2B5EF4-FFF2-40B4-BE49-F238E27FC236}">
              <a16:creationId xmlns:a16="http://schemas.microsoft.com/office/drawing/2014/main" id="{18146CB3-91F3-4E81-AC60-D70D318C838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05" name="Text Box 522">
          <a:extLst>
            <a:ext uri="{FF2B5EF4-FFF2-40B4-BE49-F238E27FC236}">
              <a16:creationId xmlns:a16="http://schemas.microsoft.com/office/drawing/2014/main" id="{5AD8BCCF-0F34-4D4D-B410-E43A1FA687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06" name="Text Box 523">
          <a:extLst>
            <a:ext uri="{FF2B5EF4-FFF2-40B4-BE49-F238E27FC236}">
              <a16:creationId xmlns:a16="http://schemas.microsoft.com/office/drawing/2014/main" id="{3A42528B-F349-49D4-A202-58FAC15672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507" name="Text Box 524">
          <a:extLst>
            <a:ext uri="{FF2B5EF4-FFF2-40B4-BE49-F238E27FC236}">
              <a16:creationId xmlns:a16="http://schemas.microsoft.com/office/drawing/2014/main" id="{EDD206FE-92A5-4DEB-9243-C6EE4D8C7A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508" name="Text Box 525">
          <a:extLst>
            <a:ext uri="{FF2B5EF4-FFF2-40B4-BE49-F238E27FC236}">
              <a16:creationId xmlns:a16="http://schemas.microsoft.com/office/drawing/2014/main" id="{163C14E1-B822-485E-A889-1774E87B22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09" name="Text Box 526">
          <a:extLst>
            <a:ext uri="{FF2B5EF4-FFF2-40B4-BE49-F238E27FC236}">
              <a16:creationId xmlns:a16="http://schemas.microsoft.com/office/drawing/2014/main" id="{B3CDA5A4-6A6D-47A7-B86A-F87A8D0FC0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10" name="Text Box 527">
          <a:extLst>
            <a:ext uri="{FF2B5EF4-FFF2-40B4-BE49-F238E27FC236}">
              <a16:creationId xmlns:a16="http://schemas.microsoft.com/office/drawing/2014/main" id="{0686D2BC-E204-487E-A34B-B1BF5485A1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511" name="Text Box 528">
          <a:extLst>
            <a:ext uri="{FF2B5EF4-FFF2-40B4-BE49-F238E27FC236}">
              <a16:creationId xmlns:a16="http://schemas.microsoft.com/office/drawing/2014/main" id="{6834FE0A-739E-469C-963A-CA2DBD75FB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12" name="Text Box 529">
          <a:extLst>
            <a:ext uri="{FF2B5EF4-FFF2-40B4-BE49-F238E27FC236}">
              <a16:creationId xmlns:a16="http://schemas.microsoft.com/office/drawing/2014/main" id="{C7745027-A00E-4FE7-9A9F-D31B1FB85B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13" name="Text Box 530">
          <a:extLst>
            <a:ext uri="{FF2B5EF4-FFF2-40B4-BE49-F238E27FC236}">
              <a16:creationId xmlns:a16="http://schemas.microsoft.com/office/drawing/2014/main" id="{E238B029-77B7-4910-824F-A6F5F683E01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514" name="Text Box 531">
          <a:extLst>
            <a:ext uri="{FF2B5EF4-FFF2-40B4-BE49-F238E27FC236}">
              <a16:creationId xmlns:a16="http://schemas.microsoft.com/office/drawing/2014/main" id="{0C1108F0-5E8E-46EF-9AC3-F0282E612D1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15" name="Text Box 532">
          <a:extLst>
            <a:ext uri="{FF2B5EF4-FFF2-40B4-BE49-F238E27FC236}">
              <a16:creationId xmlns:a16="http://schemas.microsoft.com/office/drawing/2014/main" id="{513344A8-F2A6-4796-9CE6-462A21A939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16" name="Text Box 533">
          <a:extLst>
            <a:ext uri="{FF2B5EF4-FFF2-40B4-BE49-F238E27FC236}">
              <a16:creationId xmlns:a16="http://schemas.microsoft.com/office/drawing/2014/main" id="{83E1A398-3A16-4EA3-905D-D6BEB94755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517" name="Text Box 534">
          <a:extLst>
            <a:ext uri="{FF2B5EF4-FFF2-40B4-BE49-F238E27FC236}">
              <a16:creationId xmlns:a16="http://schemas.microsoft.com/office/drawing/2014/main" id="{6181AC8D-B2F7-4379-8EA1-8BAB736AC0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18" name="Text Box 535">
          <a:extLst>
            <a:ext uri="{FF2B5EF4-FFF2-40B4-BE49-F238E27FC236}">
              <a16:creationId xmlns:a16="http://schemas.microsoft.com/office/drawing/2014/main" id="{BE8604D0-126F-4207-BBB4-12BA0E957A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19" name="Text Box 536">
          <a:extLst>
            <a:ext uri="{FF2B5EF4-FFF2-40B4-BE49-F238E27FC236}">
              <a16:creationId xmlns:a16="http://schemas.microsoft.com/office/drawing/2014/main" id="{7567ACEE-519B-4039-8896-C55264EF03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20" name="Text Box 537">
          <a:extLst>
            <a:ext uri="{FF2B5EF4-FFF2-40B4-BE49-F238E27FC236}">
              <a16:creationId xmlns:a16="http://schemas.microsoft.com/office/drawing/2014/main" id="{B1101E95-F0FC-4D67-B8C5-585969772D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21" name="Text Box 538">
          <a:extLst>
            <a:ext uri="{FF2B5EF4-FFF2-40B4-BE49-F238E27FC236}">
              <a16:creationId xmlns:a16="http://schemas.microsoft.com/office/drawing/2014/main" id="{67337EAB-6835-436F-A9A8-ECD6745B4F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22" name="Text Box 539">
          <a:extLst>
            <a:ext uri="{FF2B5EF4-FFF2-40B4-BE49-F238E27FC236}">
              <a16:creationId xmlns:a16="http://schemas.microsoft.com/office/drawing/2014/main" id="{C4EDD5FB-45B6-4A7B-9F5F-C50FD561E2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23" name="Text Box 540">
          <a:extLst>
            <a:ext uri="{FF2B5EF4-FFF2-40B4-BE49-F238E27FC236}">
              <a16:creationId xmlns:a16="http://schemas.microsoft.com/office/drawing/2014/main" id="{45B13C6D-F21B-4E06-AC6F-6D13B02987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24" name="Text Box 541">
          <a:extLst>
            <a:ext uri="{FF2B5EF4-FFF2-40B4-BE49-F238E27FC236}">
              <a16:creationId xmlns:a16="http://schemas.microsoft.com/office/drawing/2014/main" id="{2B8C200D-603C-46FE-ABB3-D81E7E2B077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25" name="Text Box 542">
          <a:extLst>
            <a:ext uri="{FF2B5EF4-FFF2-40B4-BE49-F238E27FC236}">
              <a16:creationId xmlns:a16="http://schemas.microsoft.com/office/drawing/2014/main" id="{FD07EE07-D2C8-4F7E-BCB0-83A385C6FC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26" name="Text Box 543">
          <a:extLst>
            <a:ext uri="{FF2B5EF4-FFF2-40B4-BE49-F238E27FC236}">
              <a16:creationId xmlns:a16="http://schemas.microsoft.com/office/drawing/2014/main" id="{76558425-AAF3-4430-B217-6DC555C7B0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27" name="Text Box 544">
          <a:extLst>
            <a:ext uri="{FF2B5EF4-FFF2-40B4-BE49-F238E27FC236}">
              <a16:creationId xmlns:a16="http://schemas.microsoft.com/office/drawing/2014/main" id="{72CA43C3-1BC3-4011-B8C3-DFB9192E8F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28" name="Text Box 545">
          <a:extLst>
            <a:ext uri="{FF2B5EF4-FFF2-40B4-BE49-F238E27FC236}">
              <a16:creationId xmlns:a16="http://schemas.microsoft.com/office/drawing/2014/main" id="{1C4D6907-B08C-45A2-92EC-3C0C252D67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29" name="Text Box 546">
          <a:extLst>
            <a:ext uri="{FF2B5EF4-FFF2-40B4-BE49-F238E27FC236}">
              <a16:creationId xmlns:a16="http://schemas.microsoft.com/office/drawing/2014/main" id="{F7695C91-37B9-421A-B17F-1777A8F7E2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30" name="Text Box 547">
          <a:extLst>
            <a:ext uri="{FF2B5EF4-FFF2-40B4-BE49-F238E27FC236}">
              <a16:creationId xmlns:a16="http://schemas.microsoft.com/office/drawing/2014/main" id="{B6BAD5FA-7973-489C-8516-B31ADE3823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31" name="Text Box 548">
          <a:extLst>
            <a:ext uri="{FF2B5EF4-FFF2-40B4-BE49-F238E27FC236}">
              <a16:creationId xmlns:a16="http://schemas.microsoft.com/office/drawing/2014/main" id="{F86F724E-02DB-46A1-AEC3-F994935776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32" name="Text Box 549">
          <a:extLst>
            <a:ext uri="{FF2B5EF4-FFF2-40B4-BE49-F238E27FC236}">
              <a16:creationId xmlns:a16="http://schemas.microsoft.com/office/drawing/2014/main" id="{1F89B50D-0774-4D30-8843-9F35E255A3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33" name="Text Box 550">
          <a:extLst>
            <a:ext uri="{FF2B5EF4-FFF2-40B4-BE49-F238E27FC236}">
              <a16:creationId xmlns:a16="http://schemas.microsoft.com/office/drawing/2014/main" id="{03C21C97-7B03-4792-ADD7-B82F5BC293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34" name="Text Box 551">
          <a:extLst>
            <a:ext uri="{FF2B5EF4-FFF2-40B4-BE49-F238E27FC236}">
              <a16:creationId xmlns:a16="http://schemas.microsoft.com/office/drawing/2014/main" id="{636890BA-9796-4ADE-866C-FB8537558A3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35" name="Text Box 552">
          <a:extLst>
            <a:ext uri="{FF2B5EF4-FFF2-40B4-BE49-F238E27FC236}">
              <a16:creationId xmlns:a16="http://schemas.microsoft.com/office/drawing/2014/main" id="{6261FF05-6E66-450E-A3D4-9585653EA0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36" name="Text Box 553">
          <a:extLst>
            <a:ext uri="{FF2B5EF4-FFF2-40B4-BE49-F238E27FC236}">
              <a16:creationId xmlns:a16="http://schemas.microsoft.com/office/drawing/2014/main" id="{D5A586D1-832F-447E-B38D-B2A7912529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37" name="Text Box 554">
          <a:extLst>
            <a:ext uri="{FF2B5EF4-FFF2-40B4-BE49-F238E27FC236}">
              <a16:creationId xmlns:a16="http://schemas.microsoft.com/office/drawing/2014/main" id="{41E9B91A-80FB-4615-9E5D-5C7D81EC57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38" name="Text Box 555">
          <a:extLst>
            <a:ext uri="{FF2B5EF4-FFF2-40B4-BE49-F238E27FC236}">
              <a16:creationId xmlns:a16="http://schemas.microsoft.com/office/drawing/2014/main" id="{C244386D-CC65-4354-89CC-5B17E46CED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39" name="Text Box 556">
          <a:extLst>
            <a:ext uri="{FF2B5EF4-FFF2-40B4-BE49-F238E27FC236}">
              <a16:creationId xmlns:a16="http://schemas.microsoft.com/office/drawing/2014/main" id="{FC831BA5-AB20-428C-A672-30AD0417BD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40" name="Text Box 557">
          <a:extLst>
            <a:ext uri="{FF2B5EF4-FFF2-40B4-BE49-F238E27FC236}">
              <a16:creationId xmlns:a16="http://schemas.microsoft.com/office/drawing/2014/main" id="{3D54A8F6-2301-42FD-A5C2-9CF1BE589F4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41" name="Text Box 558">
          <a:extLst>
            <a:ext uri="{FF2B5EF4-FFF2-40B4-BE49-F238E27FC236}">
              <a16:creationId xmlns:a16="http://schemas.microsoft.com/office/drawing/2014/main" id="{9539B6F0-8B36-4244-8A85-DD57D406B6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42" name="Text Box 559">
          <a:extLst>
            <a:ext uri="{FF2B5EF4-FFF2-40B4-BE49-F238E27FC236}">
              <a16:creationId xmlns:a16="http://schemas.microsoft.com/office/drawing/2014/main" id="{39A8C5E6-BC96-4E37-9E81-0A7E9993532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43" name="Text Box 560">
          <a:extLst>
            <a:ext uri="{FF2B5EF4-FFF2-40B4-BE49-F238E27FC236}">
              <a16:creationId xmlns:a16="http://schemas.microsoft.com/office/drawing/2014/main" id="{2EEC2689-634E-435D-8DE3-FA2688851A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44" name="Text Box 561">
          <a:extLst>
            <a:ext uri="{FF2B5EF4-FFF2-40B4-BE49-F238E27FC236}">
              <a16:creationId xmlns:a16="http://schemas.microsoft.com/office/drawing/2014/main" id="{738BE07E-0695-45D0-B742-80AF30B7B6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45" name="Text Box 562">
          <a:extLst>
            <a:ext uri="{FF2B5EF4-FFF2-40B4-BE49-F238E27FC236}">
              <a16:creationId xmlns:a16="http://schemas.microsoft.com/office/drawing/2014/main" id="{41FD0B0C-D279-4F61-883F-A86B354E3D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46" name="Text Box 563">
          <a:extLst>
            <a:ext uri="{FF2B5EF4-FFF2-40B4-BE49-F238E27FC236}">
              <a16:creationId xmlns:a16="http://schemas.microsoft.com/office/drawing/2014/main" id="{02817643-D32D-4ED4-8656-AB807CBF88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47" name="Text Box 564">
          <a:extLst>
            <a:ext uri="{FF2B5EF4-FFF2-40B4-BE49-F238E27FC236}">
              <a16:creationId xmlns:a16="http://schemas.microsoft.com/office/drawing/2014/main" id="{D98AFC97-0B4B-4104-8924-911A318AE5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48" name="Text Box 565">
          <a:extLst>
            <a:ext uri="{FF2B5EF4-FFF2-40B4-BE49-F238E27FC236}">
              <a16:creationId xmlns:a16="http://schemas.microsoft.com/office/drawing/2014/main" id="{5EEAC30C-92CB-46B1-B325-DBCFA360EF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49" name="Text Box 566">
          <a:extLst>
            <a:ext uri="{FF2B5EF4-FFF2-40B4-BE49-F238E27FC236}">
              <a16:creationId xmlns:a16="http://schemas.microsoft.com/office/drawing/2014/main" id="{39E563C0-A3D3-4E1A-8D3A-15DBEB4869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50" name="Text Box 567">
          <a:extLst>
            <a:ext uri="{FF2B5EF4-FFF2-40B4-BE49-F238E27FC236}">
              <a16:creationId xmlns:a16="http://schemas.microsoft.com/office/drawing/2014/main" id="{47068352-22F4-4F4D-8D83-163B99A43A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51" name="Text Box 568">
          <a:extLst>
            <a:ext uri="{FF2B5EF4-FFF2-40B4-BE49-F238E27FC236}">
              <a16:creationId xmlns:a16="http://schemas.microsoft.com/office/drawing/2014/main" id="{B3E8E349-7BEB-48B5-80C8-61ED9E9BEC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52" name="Text Box 569">
          <a:extLst>
            <a:ext uri="{FF2B5EF4-FFF2-40B4-BE49-F238E27FC236}">
              <a16:creationId xmlns:a16="http://schemas.microsoft.com/office/drawing/2014/main" id="{04BC906E-8DE7-4760-B0DB-0E75FBD7899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53" name="Text Box 570">
          <a:extLst>
            <a:ext uri="{FF2B5EF4-FFF2-40B4-BE49-F238E27FC236}">
              <a16:creationId xmlns:a16="http://schemas.microsoft.com/office/drawing/2014/main" id="{B006F64E-1DF2-415C-A52F-0E2A1D1E7A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54" name="Text Box 571">
          <a:extLst>
            <a:ext uri="{FF2B5EF4-FFF2-40B4-BE49-F238E27FC236}">
              <a16:creationId xmlns:a16="http://schemas.microsoft.com/office/drawing/2014/main" id="{FEFA1002-6220-46E9-8121-205D59F7BE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55" name="Text Box 572">
          <a:extLst>
            <a:ext uri="{FF2B5EF4-FFF2-40B4-BE49-F238E27FC236}">
              <a16:creationId xmlns:a16="http://schemas.microsoft.com/office/drawing/2014/main" id="{1E210E74-485D-4137-962C-01CFB86B3B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56" name="Text Box 573">
          <a:extLst>
            <a:ext uri="{FF2B5EF4-FFF2-40B4-BE49-F238E27FC236}">
              <a16:creationId xmlns:a16="http://schemas.microsoft.com/office/drawing/2014/main" id="{DD5A3C8C-1D95-4B61-A2CB-BF27112F71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57" name="Text Box 574">
          <a:extLst>
            <a:ext uri="{FF2B5EF4-FFF2-40B4-BE49-F238E27FC236}">
              <a16:creationId xmlns:a16="http://schemas.microsoft.com/office/drawing/2014/main" id="{76AE932A-54C4-42BF-BCAC-AE295A9808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58" name="Text Box 575">
          <a:extLst>
            <a:ext uri="{FF2B5EF4-FFF2-40B4-BE49-F238E27FC236}">
              <a16:creationId xmlns:a16="http://schemas.microsoft.com/office/drawing/2014/main" id="{7B6E9698-94CA-4642-A6CF-0B500DE7ED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59" name="Text Box 576">
          <a:extLst>
            <a:ext uri="{FF2B5EF4-FFF2-40B4-BE49-F238E27FC236}">
              <a16:creationId xmlns:a16="http://schemas.microsoft.com/office/drawing/2014/main" id="{B36C174E-CD92-4E3A-A703-031759FD21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60" name="Text Box 577">
          <a:extLst>
            <a:ext uri="{FF2B5EF4-FFF2-40B4-BE49-F238E27FC236}">
              <a16:creationId xmlns:a16="http://schemas.microsoft.com/office/drawing/2014/main" id="{67055C04-DBBE-4EFA-AA7C-CE1DB66B03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61" name="Text Box 578">
          <a:extLst>
            <a:ext uri="{FF2B5EF4-FFF2-40B4-BE49-F238E27FC236}">
              <a16:creationId xmlns:a16="http://schemas.microsoft.com/office/drawing/2014/main" id="{FD38BF3E-B858-4881-8882-4697CFFE3C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62" name="Text Box 579">
          <a:extLst>
            <a:ext uri="{FF2B5EF4-FFF2-40B4-BE49-F238E27FC236}">
              <a16:creationId xmlns:a16="http://schemas.microsoft.com/office/drawing/2014/main" id="{4D4A921E-3542-4B8E-A7FF-51EDD821DA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63" name="Text Box 580">
          <a:extLst>
            <a:ext uri="{FF2B5EF4-FFF2-40B4-BE49-F238E27FC236}">
              <a16:creationId xmlns:a16="http://schemas.microsoft.com/office/drawing/2014/main" id="{90957BEF-4A20-4589-B81C-13D414465B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64" name="Text Box 581">
          <a:extLst>
            <a:ext uri="{FF2B5EF4-FFF2-40B4-BE49-F238E27FC236}">
              <a16:creationId xmlns:a16="http://schemas.microsoft.com/office/drawing/2014/main" id="{B059EC1E-12A6-4723-98B1-4417E6CEC2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65" name="Text Box 582">
          <a:extLst>
            <a:ext uri="{FF2B5EF4-FFF2-40B4-BE49-F238E27FC236}">
              <a16:creationId xmlns:a16="http://schemas.microsoft.com/office/drawing/2014/main" id="{E3C7EDAE-E4D1-4037-A80B-BB8F9A408A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66" name="Text Box 583">
          <a:extLst>
            <a:ext uri="{FF2B5EF4-FFF2-40B4-BE49-F238E27FC236}">
              <a16:creationId xmlns:a16="http://schemas.microsoft.com/office/drawing/2014/main" id="{8926B0AE-D557-48AA-9456-A4564FE9B5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67" name="Text Box 584">
          <a:extLst>
            <a:ext uri="{FF2B5EF4-FFF2-40B4-BE49-F238E27FC236}">
              <a16:creationId xmlns:a16="http://schemas.microsoft.com/office/drawing/2014/main" id="{DA3415B1-168D-4DC3-9ADD-1D9F8333C3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68" name="Text Box 585">
          <a:extLst>
            <a:ext uri="{FF2B5EF4-FFF2-40B4-BE49-F238E27FC236}">
              <a16:creationId xmlns:a16="http://schemas.microsoft.com/office/drawing/2014/main" id="{BB83002A-DF34-492F-B5E2-5F7C5EC582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69" name="Text Box 586">
          <a:extLst>
            <a:ext uri="{FF2B5EF4-FFF2-40B4-BE49-F238E27FC236}">
              <a16:creationId xmlns:a16="http://schemas.microsoft.com/office/drawing/2014/main" id="{EE4AA9B1-0FF1-4453-8EBD-2370384327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70" name="Text Box 587">
          <a:extLst>
            <a:ext uri="{FF2B5EF4-FFF2-40B4-BE49-F238E27FC236}">
              <a16:creationId xmlns:a16="http://schemas.microsoft.com/office/drawing/2014/main" id="{74C8101B-21F1-49C4-A724-E5FAB4FA185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71" name="Text Box 588">
          <a:extLst>
            <a:ext uri="{FF2B5EF4-FFF2-40B4-BE49-F238E27FC236}">
              <a16:creationId xmlns:a16="http://schemas.microsoft.com/office/drawing/2014/main" id="{40B6FEE2-3F2C-4838-BAE1-3E0F461B5ED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72" name="Text Box 589">
          <a:extLst>
            <a:ext uri="{FF2B5EF4-FFF2-40B4-BE49-F238E27FC236}">
              <a16:creationId xmlns:a16="http://schemas.microsoft.com/office/drawing/2014/main" id="{68283909-EFE7-47B9-8969-91537A4F1B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73" name="Text Box 590">
          <a:extLst>
            <a:ext uri="{FF2B5EF4-FFF2-40B4-BE49-F238E27FC236}">
              <a16:creationId xmlns:a16="http://schemas.microsoft.com/office/drawing/2014/main" id="{35F841C8-5F65-4D42-BD2B-9F17FEEF96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74" name="Text Box 591">
          <a:extLst>
            <a:ext uri="{FF2B5EF4-FFF2-40B4-BE49-F238E27FC236}">
              <a16:creationId xmlns:a16="http://schemas.microsoft.com/office/drawing/2014/main" id="{DF42354C-55BC-4253-BD3B-D891370E25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75" name="Text Box 592">
          <a:extLst>
            <a:ext uri="{FF2B5EF4-FFF2-40B4-BE49-F238E27FC236}">
              <a16:creationId xmlns:a16="http://schemas.microsoft.com/office/drawing/2014/main" id="{4E78EA38-563F-4D7C-8160-D693F1A3A3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76" name="Text Box 593">
          <a:extLst>
            <a:ext uri="{FF2B5EF4-FFF2-40B4-BE49-F238E27FC236}">
              <a16:creationId xmlns:a16="http://schemas.microsoft.com/office/drawing/2014/main" id="{CB30AFB4-C6AD-4CB3-AB3E-9322977EBA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77" name="Text Box 594">
          <a:extLst>
            <a:ext uri="{FF2B5EF4-FFF2-40B4-BE49-F238E27FC236}">
              <a16:creationId xmlns:a16="http://schemas.microsoft.com/office/drawing/2014/main" id="{00EF1072-5290-4701-9C72-D961C8CCFA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78" name="Text Box 595">
          <a:extLst>
            <a:ext uri="{FF2B5EF4-FFF2-40B4-BE49-F238E27FC236}">
              <a16:creationId xmlns:a16="http://schemas.microsoft.com/office/drawing/2014/main" id="{A11A3EEB-332C-4041-AC18-794B9BBF10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79" name="Text Box 596">
          <a:extLst>
            <a:ext uri="{FF2B5EF4-FFF2-40B4-BE49-F238E27FC236}">
              <a16:creationId xmlns:a16="http://schemas.microsoft.com/office/drawing/2014/main" id="{80FF5F99-C9F4-4A01-86E3-61B846CDAA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80" name="Text Box 597">
          <a:extLst>
            <a:ext uri="{FF2B5EF4-FFF2-40B4-BE49-F238E27FC236}">
              <a16:creationId xmlns:a16="http://schemas.microsoft.com/office/drawing/2014/main" id="{DDB1CE2A-DC98-433E-B7EF-345982D494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81" name="Text Box 598">
          <a:extLst>
            <a:ext uri="{FF2B5EF4-FFF2-40B4-BE49-F238E27FC236}">
              <a16:creationId xmlns:a16="http://schemas.microsoft.com/office/drawing/2014/main" id="{B8BF1D0A-BD2B-483C-90B2-B91B72CDDC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82" name="Text Box 599">
          <a:extLst>
            <a:ext uri="{FF2B5EF4-FFF2-40B4-BE49-F238E27FC236}">
              <a16:creationId xmlns:a16="http://schemas.microsoft.com/office/drawing/2014/main" id="{C179ED25-B014-4CDC-B518-44B6B19082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83" name="Text Box 600">
          <a:extLst>
            <a:ext uri="{FF2B5EF4-FFF2-40B4-BE49-F238E27FC236}">
              <a16:creationId xmlns:a16="http://schemas.microsoft.com/office/drawing/2014/main" id="{E9A279D7-D653-4791-BBF3-80AB9FBACF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84" name="Text Box 601">
          <a:extLst>
            <a:ext uri="{FF2B5EF4-FFF2-40B4-BE49-F238E27FC236}">
              <a16:creationId xmlns:a16="http://schemas.microsoft.com/office/drawing/2014/main" id="{AAE785CF-7D48-4BFC-BF36-6A7D473E41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85" name="Text Box 602">
          <a:extLst>
            <a:ext uri="{FF2B5EF4-FFF2-40B4-BE49-F238E27FC236}">
              <a16:creationId xmlns:a16="http://schemas.microsoft.com/office/drawing/2014/main" id="{87B012CC-0E9D-4972-8BF0-519F1EE8E5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86" name="Text Box 603">
          <a:extLst>
            <a:ext uri="{FF2B5EF4-FFF2-40B4-BE49-F238E27FC236}">
              <a16:creationId xmlns:a16="http://schemas.microsoft.com/office/drawing/2014/main" id="{822D3A4D-AC6F-4A44-A971-1B10BB83AFD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87" name="Text Box 604">
          <a:extLst>
            <a:ext uri="{FF2B5EF4-FFF2-40B4-BE49-F238E27FC236}">
              <a16:creationId xmlns:a16="http://schemas.microsoft.com/office/drawing/2014/main" id="{1D5EE4B4-691E-4A4B-8A03-862C36A927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88" name="Text Box 605">
          <a:extLst>
            <a:ext uri="{FF2B5EF4-FFF2-40B4-BE49-F238E27FC236}">
              <a16:creationId xmlns:a16="http://schemas.microsoft.com/office/drawing/2014/main" id="{0287FDAC-D0E9-4A3F-AFC7-DCF3C06E478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589" name="Text Box 606">
          <a:extLst>
            <a:ext uri="{FF2B5EF4-FFF2-40B4-BE49-F238E27FC236}">
              <a16:creationId xmlns:a16="http://schemas.microsoft.com/office/drawing/2014/main" id="{FBABD804-14A7-4787-80BB-7C19B094F2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590" name="Text Box 607">
          <a:extLst>
            <a:ext uri="{FF2B5EF4-FFF2-40B4-BE49-F238E27FC236}">
              <a16:creationId xmlns:a16="http://schemas.microsoft.com/office/drawing/2014/main" id="{F49BB095-0DF8-4E9A-9C4B-73B2B3128CD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91" name="Text Box 608">
          <a:extLst>
            <a:ext uri="{FF2B5EF4-FFF2-40B4-BE49-F238E27FC236}">
              <a16:creationId xmlns:a16="http://schemas.microsoft.com/office/drawing/2014/main" id="{31F7DC6F-A9B6-42E5-8A87-386AFC0C10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92" name="Text Box 609">
          <a:extLst>
            <a:ext uri="{FF2B5EF4-FFF2-40B4-BE49-F238E27FC236}">
              <a16:creationId xmlns:a16="http://schemas.microsoft.com/office/drawing/2014/main" id="{E90972E4-F713-4FCA-8B26-5C14442D7D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593" name="Text Box 610">
          <a:extLst>
            <a:ext uri="{FF2B5EF4-FFF2-40B4-BE49-F238E27FC236}">
              <a16:creationId xmlns:a16="http://schemas.microsoft.com/office/drawing/2014/main" id="{B0D40C4B-506F-4C0E-835A-4AA0ABB0BE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94" name="Text Box 611">
          <a:extLst>
            <a:ext uri="{FF2B5EF4-FFF2-40B4-BE49-F238E27FC236}">
              <a16:creationId xmlns:a16="http://schemas.microsoft.com/office/drawing/2014/main" id="{EEE86377-185F-4FB0-90F6-41B3FD23E7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95" name="Text Box 612">
          <a:extLst>
            <a:ext uri="{FF2B5EF4-FFF2-40B4-BE49-F238E27FC236}">
              <a16:creationId xmlns:a16="http://schemas.microsoft.com/office/drawing/2014/main" id="{F404EF04-E546-417A-B6A6-1E926DFD59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596" name="Text Box 613">
          <a:extLst>
            <a:ext uri="{FF2B5EF4-FFF2-40B4-BE49-F238E27FC236}">
              <a16:creationId xmlns:a16="http://schemas.microsoft.com/office/drawing/2014/main" id="{573C3EA9-7AB9-4828-A30C-067907F5EA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97" name="Text Box 614">
          <a:extLst>
            <a:ext uri="{FF2B5EF4-FFF2-40B4-BE49-F238E27FC236}">
              <a16:creationId xmlns:a16="http://schemas.microsoft.com/office/drawing/2014/main" id="{989F8D44-8DFA-4DED-BA16-32776FBFE6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598" name="Text Box 615">
          <a:extLst>
            <a:ext uri="{FF2B5EF4-FFF2-40B4-BE49-F238E27FC236}">
              <a16:creationId xmlns:a16="http://schemas.microsoft.com/office/drawing/2014/main" id="{134DAFF7-13F1-4888-A3C2-CB850CC01D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599" name="Text Box 616">
          <a:extLst>
            <a:ext uri="{FF2B5EF4-FFF2-40B4-BE49-F238E27FC236}">
              <a16:creationId xmlns:a16="http://schemas.microsoft.com/office/drawing/2014/main" id="{A30B4FA8-DD06-40D6-A427-0D070E34EDD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00" name="Text Box 617">
          <a:extLst>
            <a:ext uri="{FF2B5EF4-FFF2-40B4-BE49-F238E27FC236}">
              <a16:creationId xmlns:a16="http://schemas.microsoft.com/office/drawing/2014/main" id="{23C8326E-0E86-460A-9C25-03F264D6E3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01" name="Text Box 618">
          <a:extLst>
            <a:ext uri="{FF2B5EF4-FFF2-40B4-BE49-F238E27FC236}">
              <a16:creationId xmlns:a16="http://schemas.microsoft.com/office/drawing/2014/main" id="{D6D50BBA-D260-4D03-B323-E9EF45BCD2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02" name="Text Box 619">
          <a:extLst>
            <a:ext uri="{FF2B5EF4-FFF2-40B4-BE49-F238E27FC236}">
              <a16:creationId xmlns:a16="http://schemas.microsoft.com/office/drawing/2014/main" id="{727AE130-53F6-4ECD-8A50-87A23145FD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03" name="Text Box 620">
          <a:extLst>
            <a:ext uri="{FF2B5EF4-FFF2-40B4-BE49-F238E27FC236}">
              <a16:creationId xmlns:a16="http://schemas.microsoft.com/office/drawing/2014/main" id="{B95A132C-FD41-4A8A-9F01-9624F9BA9C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04" name="Text Box 621">
          <a:extLst>
            <a:ext uri="{FF2B5EF4-FFF2-40B4-BE49-F238E27FC236}">
              <a16:creationId xmlns:a16="http://schemas.microsoft.com/office/drawing/2014/main" id="{953431CB-5D33-4117-AE96-62CE44BD51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05" name="Text Box 622">
          <a:extLst>
            <a:ext uri="{FF2B5EF4-FFF2-40B4-BE49-F238E27FC236}">
              <a16:creationId xmlns:a16="http://schemas.microsoft.com/office/drawing/2014/main" id="{AF47D028-2460-4216-BDA5-3370272CA4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06" name="Text Box 623">
          <a:extLst>
            <a:ext uri="{FF2B5EF4-FFF2-40B4-BE49-F238E27FC236}">
              <a16:creationId xmlns:a16="http://schemas.microsoft.com/office/drawing/2014/main" id="{1D3378FC-C3E4-4B5B-AD64-D40E2666E3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07" name="Text Box 624">
          <a:extLst>
            <a:ext uri="{FF2B5EF4-FFF2-40B4-BE49-F238E27FC236}">
              <a16:creationId xmlns:a16="http://schemas.microsoft.com/office/drawing/2014/main" id="{415CC857-1527-47DE-BB18-9A024AAC7AC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08" name="Text Box 625">
          <a:extLst>
            <a:ext uri="{FF2B5EF4-FFF2-40B4-BE49-F238E27FC236}">
              <a16:creationId xmlns:a16="http://schemas.microsoft.com/office/drawing/2014/main" id="{3C093060-AECC-4219-BC62-89F74E6AED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09" name="Text Box 626">
          <a:extLst>
            <a:ext uri="{FF2B5EF4-FFF2-40B4-BE49-F238E27FC236}">
              <a16:creationId xmlns:a16="http://schemas.microsoft.com/office/drawing/2014/main" id="{DBA4B5A1-1F84-4132-9783-3B4937C813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10" name="Text Box 627">
          <a:extLst>
            <a:ext uri="{FF2B5EF4-FFF2-40B4-BE49-F238E27FC236}">
              <a16:creationId xmlns:a16="http://schemas.microsoft.com/office/drawing/2014/main" id="{1D5BF786-957B-41C6-8276-B2514CF4400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11" name="Text Box 628">
          <a:extLst>
            <a:ext uri="{FF2B5EF4-FFF2-40B4-BE49-F238E27FC236}">
              <a16:creationId xmlns:a16="http://schemas.microsoft.com/office/drawing/2014/main" id="{F98AD1AE-679E-473E-AA1E-3DD0A3698E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12" name="Text Box 629">
          <a:extLst>
            <a:ext uri="{FF2B5EF4-FFF2-40B4-BE49-F238E27FC236}">
              <a16:creationId xmlns:a16="http://schemas.microsoft.com/office/drawing/2014/main" id="{033A5F44-3138-43F1-8EA2-45E1C56C8E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13" name="Text Box 630">
          <a:extLst>
            <a:ext uri="{FF2B5EF4-FFF2-40B4-BE49-F238E27FC236}">
              <a16:creationId xmlns:a16="http://schemas.microsoft.com/office/drawing/2014/main" id="{5641EF0E-2C3B-49D6-BB4D-E649E14F9C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14" name="Text Box 631">
          <a:extLst>
            <a:ext uri="{FF2B5EF4-FFF2-40B4-BE49-F238E27FC236}">
              <a16:creationId xmlns:a16="http://schemas.microsoft.com/office/drawing/2014/main" id="{520CC078-50B8-4025-AB2D-89E93E9175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15" name="Text Box 632">
          <a:extLst>
            <a:ext uri="{FF2B5EF4-FFF2-40B4-BE49-F238E27FC236}">
              <a16:creationId xmlns:a16="http://schemas.microsoft.com/office/drawing/2014/main" id="{AC3ED27C-D179-432D-9BEB-45CDF2EECD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16" name="Text Box 633">
          <a:extLst>
            <a:ext uri="{FF2B5EF4-FFF2-40B4-BE49-F238E27FC236}">
              <a16:creationId xmlns:a16="http://schemas.microsoft.com/office/drawing/2014/main" id="{C5AC1199-6C51-4413-A6C2-9045EBE810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17" name="Text Box 634">
          <a:extLst>
            <a:ext uri="{FF2B5EF4-FFF2-40B4-BE49-F238E27FC236}">
              <a16:creationId xmlns:a16="http://schemas.microsoft.com/office/drawing/2014/main" id="{A373F820-6DD1-4006-8E79-E66B5E4AE0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18" name="Text Box 635">
          <a:extLst>
            <a:ext uri="{FF2B5EF4-FFF2-40B4-BE49-F238E27FC236}">
              <a16:creationId xmlns:a16="http://schemas.microsoft.com/office/drawing/2014/main" id="{0053439E-7716-47AD-BB36-0972DC72A9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19" name="Text Box 636">
          <a:extLst>
            <a:ext uri="{FF2B5EF4-FFF2-40B4-BE49-F238E27FC236}">
              <a16:creationId xmlns:a16="http://schemas.microsoft.com/office/drawing/2014/main" id="{8863059F-51C4-4A25-870F-4EB93350FA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20" name="Text Box 637">
          <a:extLst>
            <a:ext uri="{FF2B5EF4-FFF2-40B4-BE49-F238E27FC236}">
              <a16:creationId xmlns:a16="http://schemas.microsoft.com/office/drawing/2014/main" id="{DD63B870-1F1B-4407-ABAB-3F44C85927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21" name="Text Box 638">
          <a:extLst>
            <a:ext uri="{FF2B5EF4-FFF2-40B4-BE49-F238E27FC236}">
              <a16:creationId xmlns:a16="http://schemas.microsoft.com/office/drawing/2014/main" id="{88FA9DAE-E43A-4FF6-8EDD-D1FF0302E23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22" name="Text Box 639">
          <a:extLst>
            <a:ext uri="{FF2B5EF4-FFF2-40B4-BE49-F238E27FC236}">
              <a16:creationId xmlns:a16="http://schemas.microsoft.com/office/drawing/2014/main" id="{61D9809E-8DB2-4203-B893-FC5B84159D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23" name="Text Box 640">
          <a:extLst>
            <a:ext uri="{FF2B5EF4-FFF2-40B4-BE49-F238E27FC236}">
              <a16:creationId xmlns:a16="http://schemas.microsoft.com/office/drawing/2014/main" id="{DD6A7B9F-E5E6-4875-8862-A9997175BC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24" name="Text Box 641">
          <a:extLst>
            <a:ext uri="{FF2B5EF4-FFF2-40B4-BE49-F238E27FC236}">
              <a16:creationId xmlns:a16="http://schemas.microsoft.com/office/drawing/2014/main" id="{250A7B30-D408-42CB-A75A-98549EC868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625" name="Text Box 642">
          <a:extLst>
            <a:ext uri="{FF2B5EF4-FFF2-40B4-BE49-F238E27FC236}">
              <a16:creationId xmlns:a16="http://schemas.microsoft.com/office/drawing/2014/main" id="{8FA9FE0B-C309-4713-AB3C-3D0839C8AE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26" name="Text Box 643">
          <a:extLst>
            <a:ext uri="{FF2B5EF4-FFF2-40B4-BE49-F238E27FC236}">
              <a16:creationId xmlns:a16="http://schemas.microsoft.com/office/drawing/2014/main" id="{8F791925-08FE-489B-A3E3-8394700976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27" name="Text Box 644">
          <a:extLst>
            <a:ext uri="{FF2B5EF4-FFF2-40B4-BE49-F238E27FC236}">
              <a16:creationId xmlns:a16="http://schemas.microsoft.com/office/drawing/2014/main" id="{144ED7D1-C77B-4C1F-AED9-73070CE79E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28" name="Text Box 645">
          <a:extLst>
            <a:ext uri="{FF2B5EF4-FFF2-40B4-BE49-F238E27FC236}">
              <a16:creationId xmlns:a16="http://schemas.microsoft.com/office/drawing/2014/main" id="{0208936A-0669-4DEE-9900-AFC4ECBDB5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29" name="Text Box 646">
          <a:extLst>
            <a:ext uri="{FF2B5EF4-FFF2-40B4-BE49-F238E27FC236}">
              <a16:creationId xmlns:a16="http://schemas.microsoft.com/office/drawing/2014/main" id="{966BD67E-5B6C-483C-BD5B-49CC48319E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30" name="Text Box 647">
          <a:extLst>
            <a:ext uri="{FF2B5EF4-FFF2-40B4-BE49-F238E27FC236}">
              <a16:creationId xmlns:a16="http://schemas.microsoft.com/office/drawing/2014/main" id="{06394118-E64A-4C2E-A922-DB78EDC4D9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31" name="Text Box 648">
          <a:extLst>
            <a:ext uri="{FF2B5EF4-FFF2-40B4-BE49-F238E27FC236}">
              <a16:creationId xmlns:a16="http://schemas.microsoft.com/office/drawing/2014/main" id="{CACE1E8B-C34C-4DFF-B858-06988CD916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32" name="Text Box 649">
          <a:extLst>
            <a:ext uri="{FF2B5EF4-FFF2-40B4-BE49-F238E27FC236}">
              <a16:creationId xmlns:a16="http://schemas.microsoft.com/office/drawing/2014/main" id="{2F139253-A887-43FB-9F8C-D4B33DE06E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33" name="Text Box 650">
          <a:extLst>
            <a:ext uri="{FF2B5EF4-FFF2-40B4-BE49-F238E27FC236}">
              <a16:creationId xmlns:a16="http://schemas.microsoft.com/office/drawing/2014/main" id="{2BEB71D5-2F94-4BA0-AE4E-5866D96809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34" name="Text Box 651">
          <a:extLst>
            <a:ext uri="{FF2B5EF4-FFF2-40B4-BE49-F238E27FC236}">
              <a16:creationId xmlns:a16="http://schemas.microsoft.com/office/drawing/2014/main" id="{683CE93A-A56B-464F-B22C-69F46FA9BF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35" name="Text Box 652">
          <a:extLst>
            <a:ext uri="{FF2B5EF4-FFF2-40B4-BE49-F238E27FC236}">
              <a16:creationId xmlns:a16="http://schemas.microsoft.com/office/drawing/2014/main" id="{958F27E6-1561-442D-A404-0907576288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36" name="Text Box 653">
          <a:extLst>
            <a:ext uri="{FF2B5EF4-FFF2-40B4-BE49-F238E27FC236}">
              <a16:creationId xmlns:a16="http://schemas.microsoft.com/office/drawing/2014/main" id="{E637BC27-78DB-4E0F-BFB4-66D5259FFC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37" name="Text Box 654">
          <a:extLst>
            <a:ext uri="{FF2B5EF4-FFF2-40B4-BE49-F238E27FC236}">
              <a16:creationId xmlns:a16="http://schemas.microsoft.com/office/drawing/2014/main" id="{7802BF33-B229-47E5-A3E6-FCBE1E2B7A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38" name="Text Box 655">
          <a:extLst>
            <a:ext uri="{FF2B5EF4-FFF2-40B4-BE49-F238E27FC236}">
              <a16:creationId xmlns:a16="http://schemas.microsoft.com/office/drawing/2014/main" id="{700D1945-3FCE-452A-9EBD-7ED9FBAB237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39" name="Text Box 656">
          <a:extLst>
            <a:ext uri="{FF2B5EF4-FFF2-40B4-BE49-F238E27FC236}">
              <a16:creationId xmlns:a16="http://schemas.microsoft.com/office/drawing/2014/main" id="{FB9A5028-9A34-4DFE-819C-A4D51A6A72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40" name="Text Box 657">
          <a:extLst>
            <a:ext uri="{FF2B5EF4-FFF2-40B4-BE49-F238E27FC236}">
              <a16:creationId xmlns:a16="http://schemas.microsoft.com/office/drawing/2014/main" id="{BB85D0B5-232F-4376-A24B-882FD45C51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41" name="Text Box 658">
          <a:extLst>
            <a:ext uri="{FF2B5EF4-FFF2-40B4-BE49-F238E27FC236}">
              <a16:creationId xmlns:a16="http://schemas.microsoft.com/office/drawing/2014/main" id="{161DD216-8A37-4383-AD78-E8166B5237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42" name="Text Box 659">
          <a:extLst>
            <a:ext uri="{FF2B5EF4-FFF2-40B4-BE49-F238E27FC236}">
              <a16:creationId xmlns:a16="http://schemas.microsoft.com/office/drawing/2014/main" id="{DF93A1E0-FEF6-4382-9A94-EBB035A854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43" name="Text Box 660">
          <a:extLst>
            <a:ext uri="{FF2B5EF4-FFF2-40B4-BE49-F238E27FC236}">
              <a16:creationId xmlns:a16="http://schemas.microsoft.com/office/drawing/2014/main" id="{0EFDB239-30F9-4987-9905-9FD7D4CB61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44" name="Text Box 661">
          <a:extLst>
            <a:ext uri="{FF2B5EF4-FFF2-40B4-BE49-F238E27FC236}">
              <a16:creationId xmlns:a16="http://schemas.microsoft.com/office/drawing/2014/main" id="{27C163F4-D095-4FCF-AB89-10A0EB7F76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45" name="Text Box 662">
          <a:extLst>
            <a:ext uri="{FF2B5EF4-FFF2-40B4-BE49-F238E27FC236}">
              <a16:creationId xmlns:a16="http://schemas.microsoft.com/office/drawing/2014/main" id="{196FEC43-3639-4506-A6D1-0C618B0369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46" name="Text Box 663">
          <a:extLst>
            <a:ext uri="{FF2B5EF4-FFF2-40B4-BE49-F238E27FC236}">
              <a16:creationId xmlns:a16="http://schemas.microsoft.com/office/drawing/2014/main" id="{DAC339F4-50CE-4B1E-B478-682C0E59FA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647" name="Text Box 664">
          <a:extLst>
            <a:ext uri="{FF2B5EF4-FFF2-40B4-BE49-F238E27FC236}">
              <a16:creationId xmlns:a16="http://schemas.microsoft.com/office/drawing/2014/main" id="{D93636B0-9C84-4165-AD8D-66263B459B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48" name="Text Box 665">
          <a:extLst>
            <a:ext uri="{FF2B5EF4-FFF2-40B4-BE49-F238E27FC236}">
              <a16:creationId xmlns:a16="http://schemas.microsoft.com/office/drawing/2014/main" id="{4599BC20-19FC-4B14-96B1-43F8D37E5E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49" name="Text Box 666">
          <a:extLst>
            <a:ext uri="{FF2B5EF4-FFF2-40B4-BE49-F238E27FC236}">
              <a16:creationId xmlns:a16="http://schemas.microsoft.com/office/drawing/2014/main" id="{D738D6EC-E5EB-4826-B9F8-600FEBDD51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650" name="Text Box 667">
          <a:extLst>
            <a:ext uri="{FF2B5EF4-FFF2-40B4-BE49-F238E27FC236}">
              <a16:creationId xmlns:a16="http://schemas.microsoft.com/office/drawing/2014/main" id="{B049D11E-7FDC-42E1-8A6D-895C371595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51" name="Text Box 668">
          <a:extLst>
            <a:ext uri="{FF2B5EF4-FFF2-40B4-BE49-F238E27FC236}">
              <a16:creationId xmlns:a16="http://schemas.microsoft.com/office/drawing/2014/main" id="{77477456-0121-4237-B25E-12E292C815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52" name="Text Box 669">
          <a:extLst>
            <a:ext uri="{FF2B5EF4-FFF2-40B4-BE49-F238E27FC236}">
              <a16:creationId xmlns:a16="http://schemas.microsoft.com/office/drawing/2014/main" id="{0BCC9C15-1B2B-4078-9AAC-0E1E641CD4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653" name="Text Box 670">
          <a:extLst>
            <a:ext uri="{FF2B5EF4-FFF2-40B4-BE49-F238E27FC236}">
              <a16:creationId xmlns:a16="http://schemas.microsoft.com/office/drawing/2014/main" id="{F9680A4B-00CB-4C0A-9B9F-B9A6909002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654" name="Text Box 671">
          <a:extLst>
            <a:ext uri="{FF2B5EF4-FFF2-40B4-BE49-F238E27FC236}">
              <a16:creationId xmlns:a16="http://schemas.microsoft.com/office/drawing/2014/main" id="{10125D8F-2005-4773-BE70-5EE7EC027C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55" name="Text Box 672">
          <a:extLst>
            <a:ext uri="{FF2B5EF4-FFF2-40B4-BE49-F238E27FC236}">
              <a16:creationId xmlns:a16="http://schemas.microsoft.com/office/drawing/2014/main" id="{DF7406AC-B19E-45F5-AA2F-A4C633E117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56" name="Text Box 673">
          <a:extLst>
            <a:ext uri="{FF2B5EF4-FFF2-40B4-BE49-F238E27FC236}">
              <a16:creationId xmlns:a16="http://schemas.microsoft.com/office/drawing/2014/main" id="{5D281425-4F87-4D31-B394-CD0A6CB45F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657" name="Text Box 674">
          <a:extLst>
            <a:ext uri="{FF2B5EF4-FFF2-40B4-BE49-F238E27FC236}">
              <a16:creationId xmlns:a16="http://schemas.microsoft.com/office/drawing/2014/main" id="{FF2E257A-A06E-470C-8B2C-AE46F3331B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58" name="Text Box 675">
          <a:extLst>
            <a:ext uri="{FF2B5EF4-FFF2-40B4-BE49-F238E27FC236}">
              <a16:creationId xmlns:a16="http://schemas.microsoft.com/office/drawing/2014/main" id="{4614C25C-944B-42C3-AD11-A1117D4503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59" name="Text Box 676">
          <a:extLst>
            <a:ext uri="{FF2B5EF4-FFF2-40B4-BE49-F238E27FC236}">
              <a16:creationId xmlns:a16="http://schemas.microsoft.com/office/drawing/2014/main" id="{9147DC43-E1BF-4821-929A-E3F71E4DB5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660" name="Text Box 677">
          <a:extLst>
            <a:ext uri="{FF2B5EF4-FFF2-40B4-BE49-F238E27FC236}">
              <a16:creationId xmlns:a16="http://schemas.microsoft.com/office/drawing/2014/main" id="{5CC3DBC2-37B1-4565-938C-C9440001C3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61" name="Text Box 678">
          <a:extLst>
            <a:ext uri="{FF2B5EF4-FFF2-40B4-BE49-F238E27FC236}">
              <a16:creationId xmlns:a16="http://schemas.microsoft.com/office/drawing/2014/main" id="{6739D113-4196-4F5A-8655-EF678964C2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62" name="Text Box 679">
          <a:extLst>
            <a:ext uri="{FF2B5EF4-FFF2-40B4-BE49-F238E27FC236}">
              <a16:creationId xmlns:a16="http://schemas.microsoft.com/office/drawing/2014/main" id="{C4E6117D-E690-4449-AFD2-DA505EBAA8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663" name="Text Box 680">
          <a:extLst>
            <a:ext uri="{FF2B5EF4-FFF2-40B4-BE49-F238E27FC236}">
              <a16:creationId xmlns:a16="http://schemas.microsoft.com/office/drawing/2014/main" id="{997662B5-F642-42D9-B1F4-CEDC0E6B2E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64" name="Text Box 681">
          <a:extLst>
            <a:ext uri="{FF2B5EF4-FFF2-40B4-BE49-F238E27FC236}">
              <a16:creationId xmlns:a16="http://schemas.microsoft.com/office/drawing/2014/main" id="{1D276B10-5A4B-403D-9A51-0F3903CD7C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65" name="Text Box 682">
          <a:extLst>
            <a:ext uri="{FF2B5EF4-FFF2-40B4-BE49-F238E27FC236}">
              <a16:creationId xmlns:a16="http://schemas.microsoft.com/office/drawing/2014/main" id="{BD561277-5F9C-4672-8D73-2C3B1652C6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666" name="Text Box 683">
          <a:extLst>
            <a:ext uri="{FF2B5EF4-FFF2-40B4-BE49-F238E27FC236}">
              <a16:creationId xmlns:a16="http://schemas.microsoft.com/office/drawing/2014/main" id="{996ECFA9-CCB3-4681-962D-08F7126AFC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67" name="Text Box 684">
          <a:extLst>
            <a:ext uri="{FF2B5EF4-FFF2-40B4-BE49-F238E27FC236}">
              <a16:creationId xmlns:a16="http://schemas.microsoft.com/office/drawing/2014/main" id="{EA600566-A346-413F-A822-199DD9441D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68" name="Text Box 685">
          <a:extLst>
            <a:ext uri="{FF2B5EF4-FFF2-40B4-BE49-F238E27FC236}">
              <a16:creationId xmlns:a16="http://schemas.microsoft.com/office/drawing/2014/main" id="{F086968E-4D96-45AE-9E98-1F49CB5441E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669" name="Text Box 686">
          <a:extLst>
            <a:ext uri="{FF2B5EF4-FFF2-40B4-BE49-F238E27FC236}">
              <a16:creationId xmlns:a16="http://schemas.microsoft.com/office/drawing/2014/main" id="{55104699-0304-445C-ACBF-EC893BA5CD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70" name="Text Box 687">
          <a:extLst>
            <a:ext uri="{FF2B5EF4-FFF2-40B4-BE49-F238E27FC236}">
              <a16:creationId xmlns:a16="http://schemas.microsoft.com/office/drawing/2014/main" id="{858E7B39-F3D0-44EE-8F7A-1A80E43B168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71" name="Text Box 688">
          <a:extLst>
            <a:ext uri="{FF2B5EF4-FFF2-40B4-BE49-F238E27FC236}">
              <a16:creationId xmlns:a16="http://schemas.microsoft.com/office/drawing/2014/main" id="{D04A61A8-B930-49C7-AC82-798D41C2B1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672" name="Text Box 689">
          <a:extLst>
            <a:ext uri="{FF2B5EF4-FFF2-40B4-BE49-F238E27FC236}">
              <a16:creationId xmlns:a16="http://schemas.microsoft.com/office/drawing/2014/main" id="{5A8046F5-FAE2-40A5-8324-48233C6081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673" name="Text Box 690">
          <a:extLst>
            <a:ext uri="{FF2B5EF4-FFF2-40B4-BE49-F238E27FC236}">
              <a16:creationId xmlns:a16="http://schemas.microsoft.com/office/drawing/2014/main" id="{D3E8E046-8D92-4C50-A396-BAA61B2C8A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74" name="Text Box 691">
          <a:extLst>
            <a:ext uri="{FF2B5EF4-FFF2-40B4-BE49-F238E27FC236}">
              <a16:creationId xmlns:a16="http://schemas.microsoft.com/office/drawing/2014/main" id="{5C0FDFA1-122E-489E-A0BE-4B352E74AF8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75" name="Text Box 692">
          <a:extLst>
            <a:ext uri="{FF2B5EF4-FFF2-40B4-BE49-F238E27FC236}">
              <a16:creationId xmlns:a16="http://schemas.microsoft.com/office/drawing/2014/main" id="{5B717F97-99BD-4608-A28F-73296E7B3B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676" name="Text Box 693">
          <a:extLst>
            <a:ext uri="{FF2B5EF4-FFF2-40B4-BE49-F238E27FC236}">
              <a16:creationId xmlns:a16="http://schemas.microsoft.com/office/drawing/2014/main" id="{0D5ABDCF-BC55-4FDD-9B1E-CB332EEDD6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77" name="Text Box 694">
          <a:extLst>
            <a:ext uri="{FF2B5EF4-FFF2-40B4-BE49-F238E27FC236}">
              <a16:creationId xmlns:a16="http://schemas.microsoft.com/office/drawing/2014/main" id="{B74ABDA2-5CEB-404A-93DB-23F2895190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78" name="Text Box 695">
          <a:extLst>
            <a:ext uri="{FF2B5EF4-FFF2-40B4-BE49-F238E27FC236}">
              <a16:creationId xmlns:a16="http://schemas.microsoft.com/office/drawing/2014/main" id="{A4ED53F4-AC41-44FB-BD55-52FC0910EC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679" name="Text Box 696">
          <a:extLst>
            <a:ext uri="{FF2B5EF4-FFF2-40B4-BE49-F238E27FC236}">
              <a16:creationId xmlns:a16="http://schemas.microsoft.com/office/drawing/2014/main" id="{4F396F13-4B51-4718-A659-CA309ACD17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80" name="Text Box 697">
          <a:extLst>
            <a:ext uri="{FF2B5EF4-FFF2-40B4-BE49-F238E27FC236}">
              <a16:creationId xmlns:a16="http://schemas.microsoft.com/office/drawing/2014/main" id="{83FAF50B-C212-4286-9268-D98017A986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81" name="Text Box 698">
          <a:extLst>
            <a:ext uri="{FF2B5EF4-FFF2-40B4-BE49-F238E27FC236}">
              <a16:creationId xmlns:a16="http://schemas.microsoft.com/office/drawing/2014/main" id="{B22B3C18-6B54-42D7-A694-0B555F585D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682" name="Text Box 699">
          <a:extLst>
            <a:ext uri="{FF2B5EF4-FFF2-40B4-BE49-F238E27FC236}">
              <a16:creationId xmlns:a16="http://schemas.microsoft.com/office/drawing/2014/main" id="{00680F19-0F5E-476B-A76B-76D6580FF4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83" name="Text Box 700">
          <a:extLst>
            <a:ext uri="{FF2B5EF4-FFF2-40B4-BE49-F238E27FC236}">
              <a16:creationId xmlns:a16="http://schemas.microsoft.com/office/drawing/2014/main" id="{47935C43-ECF4-4A7A-A5F1-FFF652F52D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84" name="Text Box 701">
          <a:extLst>
            <a:ext uri="{FF2B5EF4-FFF2-40B4-BE49-F238E27FC236}">
              <a16:creationId xmlns:a16="http://schemas.microsoft.com/office/drawing/2014/main" id="{E74E3E48-7B71-489E-898A-332B80D2A66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85" name="Text Box 702">
          <a:extLst>
            <a:ext uri="{FF2B5EF4-FFF2-40B4-BE49-F238E27FC236}">
              <a16:creationId xmlns:a16="http://schemas.microsoft.com/office/drawing/2014/main" id="{3C7E3F14-5545-4A02-982D-994AE9A850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86" name="Text Box 703">
          <a:extLst>
            <a:ext uri="{FF2B5EF4-FFF2-40B4-BE49-F238E27FC236}">
              <a16:creationId xmlns:a16="http://schemas.microsoft.com/office/drawing/2014/main" id="{39A0CEBD-408E-4C7D-9AD4-1E08615A74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87" name="Text Box 704">
          <a:extLst>
            <a:ext uri="{FF2B5EF4-FFF2-40B4-BE49-F238E27FC236}">
              <a16:creationId xmlns:a16="http://schemas.microsoft.com/office/drawing/2014/main" id="{3B096CC4-46D4-4A7D-933C-D91F0C3F70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88" name="Text Box 705">
          <a:extLst>
            <a:ext uri="{FF2B5EF4-FFF2-40B4-BE49-F238E27FC236}">
              <a16:creationId xmlns:a16="http://schemas.microsoft.com/office/drawing/2014/main" id="{A68767C8-5C61-45CE-B4FF-C647AACAF4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89" name="Text Box 706">
          <a:extLst>
            <a:ext uri="{FF2B5EF4-FFF2-40B4-BE49-F238E27FC236}">
              <a16:creationId xmlns:a16="http://schemas.microsoft.com/office/drawing/2014/main" id="{6EC3568A-9B5F-4830-A4D6-0EF30FADEB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90" name="Text Box 707">
          <a:extLst>
            <a:ext uri="{FF2B5EF4-FFF2-40B4-BE49-F238E27FC236}">
              <a16:creationId xmlns:a16="http://schemas.microsoft.com/office/drawing/2014/main" id="{66D9F0EC-5B52-458D-B7C4-E72E0FF8DA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91" name="Text Box 708">
          <a:extLst>
            <a:ext uri="{FF2B5EF4-FFF2-40B4-BE49-F238E27FC236}">
              <a16:creationId xmlns:a16="http://schemas.microsoft.com/office/drawing/2014/main" id="{6B8EA6AA-9E83-47F0-9C66-53C1B20FD69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92" name="Text Box 709">
          <a:extLst>
            <a:ext uri="{FF2B5EF4-FFF2-40B4-BE49-F238E27FC236}">
              <a16:creationId xmlns:a16="http://schemas.microsoft.com/office/drawing/2014/main" id="{6C4C7996-2A46-43C9-807C-0CB51603A61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93" name="Text Box 710">
          <a:extLst>
            <a:ext uri="{FF2B5EF4-FFF2-40B4-BE49-F238E27FC236}">
              <a16:creationId xmlns:a16="http://schemas.microsoft.com/office/drawing/2014/main" id="{C6A8022E-EF54-4FCE-A3A3-61F7008505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94" name="Text Box 711">
          <a:extLst>
            <a:ext uri="{FF2B5EF4-FFF2-40B4-BE49-F238E27FC236}">
              <a16:creationId xmlns:a16="http://schemas.microsoft.com/office/drawing/2014/main" id="{433E3173-E39A-4655-A387-07A8FDEE1D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95" name="Text Box 712">
          <a:extLst>
            <a:ext uri="{FF2B5EF4-FFF2-40B4-BE49-F238E27FC236}">
              <a16:creationId xmlns:a16="http://schemas.microsoft.com/office/drawing/2014/main" id="{63C4DA1E-257D-4D6B-94B1-ABFD643B2A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96" name="Text Box 713">
          <a:extLst>
            <a:ext uri="{FF2B5EF4-FFF2-40B4-BE49-F238E27FC236}">
              <a16:creationId xmlns:a16="http://schemas.microsoft.com/office/drawing/2014/main" id="{58DAA6B9-312E-4F84-9F78-8159C94266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97" name="Text Box 714">
          <a:extLst>
            <a:ext uri="{FF2B5EF4-FFF2-40B4-BE49-F238E27FC236}">
              <a16:creationId xmlns:a16="http://schemas.microsoft.com/office/drawing/2014/main" id="{AB3852C0-7BC5-4638-9FF9-0870FC60FA4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698" name="Text Box 715">
          <a:extLst>
            <a:ext uri="{FF2B5EF4-FFF2-40B4-BE49-F238E27FC236}">
              <a16:creationId xmlns:a16="http://schemas.microsoft.com/office/drawing/2014/main" id="{25881BF8-8552-4606-941B-FEFB2E2CE7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699" name="Text Box 716">
          <a:extLst>
            <a:ext uri="{FF2B5EF4-FFF2-40B4-BE49-F238E27FC236}">
              <a16:creationId xmlns:a16="http://schemas.microsoft.com/office/drawing/2014/main" id="{81A554D3-F9E5-48DD-83D0-C8438E73CB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00" name="Text Box 717">
          <a:extLst>
            <a:ext uri="{FF2B5EF4-FFF2-40B4-BE49-F238E27FC236}">
              <a16:creationId xmlns:a16="http://schemas.microsoft.com/office/drawing/2014/main" id="{699B4F5A-F91B-4AAD-A6B9-323A78A4A0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01" name="Text Box 718">
          <a:extLst>
            <a:ext uri="{FF2B5EF4-FFF2-40B4-BE49-F238E27FC236}">
              <a16:creationId xmlns:a16="http://schemas.microsoft.com/office/drawing/2014/main" id="{F77D0ABD-D5EE-49C6-8B38-A001759F97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02" name="Text Box 719">
          <a:extLst>
            <a:ext uri="{FF2B5EF4-FFF2-40B4-BE49-F238E27FC236}">
              <a16:creationId xmlns:a16="http://schemas.microsoft.com/office/drawing/2014/main" id="{93683380-51C6-4F83-8FA2-1ACAC1B684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03" name="Text Box 720">
          <a:extLst>
            <a:ext uri="{FF2B5EF4-FFF2-40B4-BE49-F238E27FC236}">
              <a16:creationId xmlns:a16="http://schemas.microsoft.com/office/drawing/2014/main" id="{7A168249-831B-4F97-B69B-FFC4361F2E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04" name="Text Box 721">
          <a:extLst>
            <a:ext uri="{FF2B5EF4-FFF2-40B4-BE49-F238E27FC236}">
              <a16:creationId xmlns:a16="http://schemas.microsoft.com/office/drawing/2014/main" id="{65EE9828-0835-4E3D-B718-FEBD00D843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05" name="Text Box 722">
          <a:extLst>
            <a:ext uri="{FF2B5EF4-FFF2-40B4-BE49-F238E27FC236}">
              <a16:creationId xmlns:a16="http://schemas.microsoft.com/office/drawing/2014/main" id="{25E0F4AA-907D-44EF-9805-E0B0980F72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06" name="Text Box 723">
          <a:extLst>
            <a:ext uri="{FF2B5EF4-FFF2-40B4-BE49-F238E27FC236}">
              <a16:creationId xmlns:a16="http://schemas.microsoft.com/office/drawing/2014/main" id="{D67DE901-C61E-461F-A9D4-6C47FA1941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07" name="Text Box 724">
          <a:extLst>
            <a:ext uri="{FF2B5EF4-FFF2-40B4-BE49-F238E27FC236}">
              <a16:creationId xmlns:a16="http://schemas.microsoft.com/office/drawing/2014/main" id="{F8E7C300-3AD9-44E4-87B7-B869307BDC9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08" name="Text Box 725">
          <a:extLst>
            <a:ext uri="{FF2B5EF4-FFF2-40B4-BE49-F238E27FC236}">
              <a16:creationId xmlns:a16="http://schemas.microsoft.com/office/drawing/2014/main" id="{6AEDC41D-1E90-4783-9248-DBC17531D6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09" name="Text Box 726">
          <a:extLst>
            <a:ext uri="{FF2B5EF4-FFF2-40B4-BE49-F238E27FC236}">
              <a16:creationId xmlns:a16="http://schemas.microsoft.com/office/drawing/2014/main" id="{EC81F58B-905C-4AE8-AF01-FE7DE3D589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10" name="Text Box 727">
          <a:extLst>
            <a:ext uri="{FF2B5EF4-FFF2-40B4-BE49-F238E27FC236}">
              <a16:creationId xmlns:a16="http://schemas.microsoft.com/office/drawing/2014/main" id="{0E3EBC48-8D8F-41F1-9DF8-159E11956E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11" name="Text Box 728">
          <a:extLst>
            <a:ext uri="{FF2B5EF4-FFF2-40B4-BE49-F238E27FC236}">
              <a16:creationId xmlns:a16="http://schemas.microsoft.com/office/drawing/2014/main" id="{293746AA-7135-4968-AC79-0CDB92E89D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12" name="Text Box 729">
          <a:extLst>
            <a:ext uri="{FF2B5EF4-FFF2-40B4-BE49-F238E27FC236}">
              <a16:creationId xmlns:a16="http://schemas.microsoft.com/office/drawing/2014/main" id="{18FAC6DD-B5A3-49E9-A7A2-25A6838613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13" name="Text Box 730">
          <a:extLst>
            <a:ext uri="{FF2B5EF4-FFF2-40B4-BE49-F238E27FC236}">
              <a16:creationId xmlns:a16="http://schemas.microsoft.com/office/drawing/2014/main" id="{B05F99A8-C74C-4617-AE5C-68F26F77BB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14" name="Text Box 731">
          <a:extLst>
            <a:ext uri="{FF2B5EF4-FFF2-40B4-BE49-F238E27FC236}">
              <a16:creationId xmlns:a16="http://schemas.microsoft.com/office/drawing/2014/main" id="{EFECA501-89DA-45D5-8476-3DD9FF596C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15" name="Text Box 732">
          <a:extLst>
            <a:ext uri="{FF2B5EF4-FFF2-40B4-BE49-F238E27FC236}">
              <a16:creationId xmlns:a16="http://schemas.microsoft.com/office/drawing/2014/main" id="{0979F478-F9D7-43C7-83F8-358AD4B7F5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16" name="Text Box 733">
          <a:extLst>
            <a:ext uri="{FF2B5EF4-FFF2-40B4-BE49-F238E27FC236}">
              <a16:creationId xmlns:a16="http://schemas.microsoft.com/office/drawing/2014/main" id="{1572E6E9-B013-444D-8921-32A60C2C3A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17" name="Text Box 734">
          <a:extLst>
            <a:ext uri="{FF2B5EF4-FFF2-40B4-BE49-F238E27FC236}">
              <a16:creationId xmlns:a16="http://schemas.microsoft.com/office/drawing/2014/main" id="{522F2652-6E62-4425-82F0-1CFB8CD87CE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18" name="Text Box 735">
          <a:extLst>
            <a:ext uri="{FF2B5EF4-FFF2-40B4-BE49-F238E27FC236}">
              <a16:creationId xmlns:a16="http://schemas.microsoft.com/office/drawing/2014/main" id="{4A1BFCBE-4F3B-408D-B95D-5616DEC04D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19" name="Text Box 736">
          <a:extLst>
            <a:ext uri="{FF2B5EF4-FFF2-40B4-BE49-F238E27FC236}">
              <a16:creationId xmlns:a16="http://schemas.microsoft.com/office/drawing/2014/main" id="{0DA281EC-E731-4D4D-9377-590DCDB018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20" name="Text Box 737">
          <a:extLst>
            <a:ext uri="{FF2B5EF4-FFF2-40B4-BE49-F238E27FC236}">
              <a16:creationId xmlns:a16="http://schemas.microsoft.com/office/drawing/2014/main" id="{36B8619C-3125-463B-8B50-A676371EBD8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21" name="Text Box 738">
          <a:extLst>
            <a:ext uri="{FF2B5EF4-FFF2-40B4-BE49-F238E27FC236}">
              <a16:creationId xmlns:a16="http://schemas.microsoft.com/office/drawing/2014/main" id="{20C30A57-6156-4F16-AC2C-9C84378722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22" name="Text Box 739">
          <a:extLst>
            <a:ext uri="{FF2B5EF4-FFF2-40B4-BE49-F238E27FC236}">
              <a16:creationId xmlns:a16="http://schemas.microsoft.com/office/drawing/2014/main" id="{2BB1F25A-3521-49A4-9875-D721340F37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23" name="Text Box 740">
          <a:extLst>
            <a:ext uri="{FF2B5EF4-FFF2-40B4-BE49-F238E27FC236}">
              <a16:creationId xmlns:a16="http://schemas.microsoft.com/office/drawing/2014/main" id="{715E6A5C-BCF9-4411-A6F2-DFAA416544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24" name="Text Box 741">
          <a:extLst>
            <a:ext uri="{FF2B5EF4-FFF2-40B4-BE49-F238E27FC236}">
              <a16:creationId xmlns:a16="http://schemas.microsoft.com/office/drawing/2014/main" id="{32864337-CDB9-4D6D-8557-9D4CE92D86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25" name="Text Box 742">
          <a:extLst>
            <a:ext uri="{FF2B5EF4-FFF2-40B4-BE49-F238E27FC236}">
              <a16:creationId xmlns:a16="http://schemas.microsoft.com/office/drawing/2014/main" id="{5C32E308-A730-4D4A-B38A-49E2FB8D55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26" name="Text Box 743">
          <a:extLst>
            <a:ext uri="{FF2B5EF4-FFF2-40B4-BE49-F238E27FC236}">
              <a16:creationId xmlns:a16="http://schemas.microsoft.com/office/drawing/2014/main" id="{C8B0D623-F1F7-4149-9A3C-6F08AE4475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27" name="Text Box 744">
          <a:extLst>
            <a:ext uri="{FF2B5EF4-FFF2-40B4-BE49-F238E27FC236}">
              <a16:creationId xmlns:a16="http://schemas.microsoft.com/office/drawing/2014/main" id="{1772E12B-B7D3-4894-BB3D-E66D3477CC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28" name="Text Box 745">
          <a:extLst>
            <a:ext uri="{FF2B5EF4-FFF2-40B4-BE49-F238E27FC236}">
              <a16:creationId xmlns:a16="http://schemas.microsoft.com/office/drawing/2014/main" id="{830498A0-2BF6-4C53-ACC9-19B38C4D30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29" name="Text Box 746">
          <a:extLst>
            <a:ext uri="{FF2B5EF4-FFF2-40B4-BE49-F238E27FC236}">
              <a16:creationId xmlns:a16="http://schemas.microsoft.com/office/drawing/2014/main" id="{6EB74B6C-31A9-40A1-AEF1-B1B6766737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30" name="Text Box 747">
          <a:extLst>
            <a:ext uri="{FF2B5EF4-FFF2-40B4-BE49-F238E27FC236}">
              <a16:creationId xmlns:a16="http://schemas.microsoft.com/office/drawing/2014/main" id="{2439C27F-68CA-467C-878A-C97E2F89FF3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31" name="Text Box 748">
          <a:extLst>
            <a:ext uri="{FF2B5EF4-FFF2-40B4-BE49-F238E27FC236}">
              <a16:creationId xmlns:a16="http://schemas.microsoft.com/office/drawing/2014/main" id="{607C672E-A663-46C6-A95B-0095E344EE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32" name="Text Box 749">
          <a:extLst>
            <a:ext uri="{FF2B5EF4-FFF2-40B4-BE49-F238E27FC236}">
              <a16:creationId xmlns:a16="http://schemas.microsoft.com/office/drawing/2014/main" id="{40209CF4-1725-41F6-AD43-7376C3E5AC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33" name="Text Box 750">
          <a:extLst>
            <a:ext uri="{FF2B5EF4-FFF2-40B4-BE49-F238E27FC236}">
              <a16:creationId xmlns:a16="http://schemas.microsoft.com/office/drawing/2014/main" id="{73CBBF59-B37A-401C-B11E-7313132970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34" name="Text Box 751">
          <a:extLst>
            <a:ext uri="{FF2B5EF4-FFF2-40B4-BE49-F238E27FC236}">
              <a16:creationId xmlns:a16="http://schemas.microsoft.com/office/drawing/2014/main" id="{FEE8B5DF-BCEE-4022-AD78-774B98D126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35" name="Text Box 752">
          <a:extLst>
            <a:ext uri="{FF2B5EF4-FFF2-40B4-BE49-F238E27FC236}">
              <a16:creationId xmlns:a16="http://schemas.microsoft.com/office/drawing/2014/main" id="{0A0D903C-DDC0-4F0A-92D4-1E45245F11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36" name="Text Box 753">
          <a:extLst>
            <a:ext uri="{FF2B5EF4-FFF2-40B4-BE49-F238E27FC236}">
              <a16:creationId xmlns:a16="http://schemas.microsoft.com/office/drawing/2014/main" id="{61381501-AE5B-45AF-926D-D8C196E228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37" name="Text Box 754">
          <a:extLst>
            <a:ext uri="{FF2B5EF4-FFF2-40B4-BE49-F238E27FC236}">
              <a16:creationId xmlns:a16="http://schemas.microsoft.com/office/drawing/2014/main" id="{07EFCBBB-9CA9-4061-B4DE-5C2B3F01CB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38" name="Text Box 755">
          <a:extLst>
            <a:ext uri="{FF2B5EF4-FFF2-40B4-BE49-F238E27FC236}">
              <a16:creationId xmlns:a16="http://schemas.microsoft.com/office/drawing/2014/main" id="{A4569858-5A55-4BAC-A1FB-26351F96B2D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39" name="Text Box 756">
          <a:extLst>
            <a:ext uri="{FF2B5EF4-FFF2-40B4-BE49-F238E27FC236}">
              <a16:creationId xmlns:a16="http://schemas.microsoft.com/office/drawing/2014/main" id="{065C908D-6A07-495B-B0C7-B81AFF3D80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40" name="Text Box 757">
          <a:extLst>
            <a:ext uri="{FF2B5EF4-FFF2-40B4-BE49-F238E27FC236}">
              <a16:creationId xmlns:a16="http://schemas.microsoft.com/office/drawing/2014/main" id="{FC96E00B-5C6D-4702-8802-86E6A6CF85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41" name="Text Box 758">
          <a:extLst>
            <a:ext uri="{FF2B5EF4-FFF2-40B4-BE49-F238E27FC236}">
              <a16:creationId xmlns:a16="http://schemas.microsoft.com/office/drawing/2014/main" id="{81997426-3FFD-4D83-B432-3775BB62CDF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42" name="Text Box 759">
          <a:extLst>
            <a:ext uri="{FF2B5EF4-FFF2-40B4-BE49-F238E27FC236}">
              <a16:creationId xmlns:a16="http://schemas.microsoft.com/office/drawing/2014/main" id="{86811D42-C379-4177-9719-7943AFFBEA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43" name="Text Box 760">
          <a:extLst>
            <a:ext uri="{FF2B5EF4-FFF2-40B4-BE49-F238E27FC236}">
              <a16:creationId xmlns:a16="http://schemas.microsoft.com/office/drawing/2014/main" id="{BDC6CC85-4DD2-46BB-AA0D-E8FCE0ACC0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44" name="Text Box 761">
          <a:extLst>
            <a:ext uri="{FF2B5EF4-FFF2-40B4-BE49-F238E27FC236}">
              <a16:creationId xmlns:a16="http://schemas.microsoft.com/office/drawing/2014/main" id="{48B8BECD-E387-4278-83F7-A441030199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45" name="Text Box 762">
          <a:extLst>
            <a:ext uri="{FF2B5EF4-FFF2-40B4-BE49-F238E27FC236}">
              <a16:creationId xmlns:a16="http://schemas.microsoft.com/office/drawing/2014/main" id="{FD64B635-653A-494A-912C-F057481740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46" name="Text Box 763">
          <a:extLst>
            <a:ext uri="{FF2B5EF4-FFF2-40B4-BE49-F238E27FC236}">
              <a16:creationId xmlns:a16="http://schemas.microsoft.com/office/drawing/2014/main" id="{34A08330-1900-480D-AA36-90C84CB243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47" name="Text Box 764">
          <a:extLst>
            <a:ext uri="{FF2B5EF4-FFF2-40B4-BE49-F238E27FC236}">
              <a16:creationId xmlns:a16="http://schemas.microsoft.com/office/drawing/2014/main" id="{E34EAE4E-AA17-4658-8D7D-88D8227B5E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48" name="Text Box 765">
          <a:extLst>
            <a:ext uri="{FF2B5EF4-FFF2-40B4-BE49-F238E27FC236}">
              <a16:creationId xmlns:a16="http://schemas.microsoft.com/office/drawing/2014/main" id="{B7BDEED6-09EF-4B6F-AE8A-D7E96E12FA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49" name="Text Box 766">
          <a:extLst>
            <a:ext uri="{FF2B5EF4-FFF2-40B4-BE49-F238E27FC236}">
              <a16:creationId xmlns:a16="http://schemas.microsoft.com/office/drawing/2014/main" id="{7CEC7177-EB39-42E5-A1EC-9FE5D05A8C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50" name="Text Box 767">
          <a:extLst>
            <a:ext uri="{FF2B5EF4-FFF2-40B4-BE49-F238E27FC236}">
              <a16:creationId xmlns:a16="http://schemas.microsoft.com/office/drawing/2014/main" id="{B103143A-2A99-47F4-8060-B1C0F67A48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51" name="Text Box 768">
          <a:extLst>
            <a:ext uri="{FF2B5EF4-FFF2-40B4-BE49-F238E27FC236}">
              <a16:creationId xmlns:a16="http://schemas.microsoft.com/office/drawing/2014/main" id="{700AC17C-C234-4FF6-9C6C-DB7BC661FF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52" name="Text Box 769">
          <a:extLst>
            <a:ext uri="{FF2B5EF4-FFF2-40B4-BE49-F238E27FC236}">
              <a16:creationId xmlns:a16="http://schemas.microsoft.com/office/drawing/2014/main" id="{B7C55CC5-4A58-4E5A-91CA-5EA6A85850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53" name="Text Box 770">
          <a:extLst>
            <a:ext uri="{FF2B5EF4-FFF2-40B4-BE49-F238E27FC236}">
              <a16:creationId xmlns:a16="http://schemas.microsoft.com/office/drawing/2014/main" id="{81D7B406-F023-4E16-8037-086D662C73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54" name="Text Box 771">
          <a:extLst>
            <a:ext uri="{FF2B5EF4-FFF2-40B4-BE49-F238E27FC236}">
              <a16:creationId xmlns:a16="http://schemas.microsoft.com/office/drawing/2014/main" id="{6F388DC4-A908-4E1E-9502-9820479B49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55" name="Text Box 772">
          <a:extLst>
            <a:ext uri="{FF2B5EF4-FFF2-40B4-BE49-F238E27FC236}">
              <a16:creationId xmlns:a16="http://schemas.microsoft.com/office/drawing/2014/main" id="{425B6519-6F42-4F2F-AFBE-FD1EB083B1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56" name="Text Box 773">
          <a:extLst>
            <a:ext uri="{FF2B5EF4-FFF2-40B4-BE49-F238E27FC236}">
              <a16:creationId xmlns:a16="http://schemas.microsoft.com/office/drawing/2014/main" id="{BC30C0EF-8286-4C9F-A382-0E9C51BF45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57" name="Text Box 774">
          <a:extLst>
            <a:ext uri="{FF2B5EF4-FFF2-40B4-BE49-F238E27FC236}">
              <a16:creationId xmlns:a16="http://schemas.microsoft.com/office/drawing/2014/main" id="{E26FB3CC-B6B2-46E1-8FD5-9BC4ECCE47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58" name="Text Box 775">
          <a:extLst>
            <a:ext uri="{FF2B5EF4-FFF2-40B4-BE49-F238E27FC236}">
              <a16:creationId xmlns:a16="http://schemas.microsoft.com/office/drawing/2014/main" id="{25391E26-2A79-4B29-AAEF-28A473FE7F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59" name="Text Box 776">
          <a:extLst>
            <a:ext uri="{FF2B5EF4-FFF2-40B4-BE49-F238E27FC236}">
              <a16:creationId xmlns:a16="http://schemas.microsoft.com/office/drawing/2014/main" id="{9FB9186E-8F24-4A3E-9A5A-D73DDFD696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60" name="Text Box 777">
          <a:extLst>
            <a:ext uri="{FF2B5EF4-FFF2-40B4-BE49-F238E27FC236}">
              <a16:creationId xmlns:a16="http://schemas.microsoft.com/office/drawing/2014/main" id="{98ECEBED-915F-4A10-8CF8-5380BB5F73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61" name="Text Box 778">
          <a:extLst>
            <a:ext uri="{FF2B5EF4-FFF2-40B4-BE49-F238E27FC236}">
              <a16:creationId xmlns:a16="http://schemas.microsoft.com/office/drawing/2014/main" id="{19E03DDF-1903-4A3F-ADC5-BDD03A7277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62" name="Text Box 779">
          <a:extLst>
            <a:ext uri="{FF2B5EF4-FFF2-40B4-BE49-F238E27FC236}">
              <a16:creationId xmlns:a16="http://schemas.microsoft.com/office/drawing/2014/main" id="{A51CD5B8-A02B-45A0-B95B-AFCF0A2EB8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63" name="Text Box 780">
          <a:extLst>
            <a:ext uri="{FF2B5EF4-FFF2-40B4-BE49-F238E27FC236}">
              <a16:creationId xmlns:a16="http://schemas.microsoft.com/office/drawing/2014/main" id="{167D11D1-9A34-404F-889C-7092C79F8A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64" name="Text Box 781">
          <a:extLst>
            <a:ext uri="{FF2B5EF4-FFF2-40B4-BE49-F238E27FC236}">
              <a16:creationId xmlns:a16="http://schemas.microsoft.com/office/drawing/2014/main" id="{928F0853-0B38-41C7-AE57-0AF356E4EA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65" name="Text Box 782">
          <a:extLst>
            <a:ext uri="{FF2B5EF4-FFF2-40B4-BE49-F238E27FC236}">
              <a16:creationId xmlns:a16="http://schemas.microsoft.com/office/drawing/2014/main" id="{886E8C9A-D751-4CF3-B717-44F18F8A6EB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66" name="Text Box 783">
          <a:extLst>
            <a:ext uri="{FF2B5EF4-FFF2-40B4-BE49-F238E27FC236}">
              <a16:creationId xmlns:a16="http://schemas.microsoft.com/office/drawing/2014/main" id="{7BAC0D59-73FD-4A7C-83D4-F3443CB2C0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67" name="Text Box 784">
          <a:extLst>
            <a:ext uri="{FF2B5EF4-FFF2-40B4-BE49-F238E27FC236}">
              <a16:creationId xmlns:a16="http://schemas.microsoft.com/office/drawing/2014/main" id="{8E1E9BC0-BE59-4D0F-A400-6E8DF05F1D9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68" name="Text Box 785">
          <a:extLst>
            <a:ext uri="{FF2B5EF4-FFF2-40B4-BE49-F238E27FC236}">
              <a16:creationId xmlns:a16="http://schemas.microsoft.com/office/drawing/2014/main" id="{B68C303C-F1F6-443D-83B9-F16C2FA261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69" name="Text Box 786">
          <a:extLst>
            <a:ext uri="{FF2B5EF4-FFF2-40B4-BE49-F238E27FC236}">
              <a16:creationId xmlns:a16="http://schemas.microsoft.com/office/drawing/2014/main" id="{9D1C4298-A8E3-4A47-BDA1-801415F9E3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70" name="Text Box 787">
          <a:extLst>
            <a:ext uri="{FF2B5EF4-FFF2-40B4-BE49-F238E27FC236}">
              <a16:creationId xmlns:a16="http://schemas.microsoft.com/office/drawing/2014/main" id="{D1BA6B06-0D89-49D3-9C97-A6D12CC40A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71" name="Text Box 788">
          <a:extLst>
            <a:ext uri="{FF2B5EF4-FFF2-40B4-BE49-F238E27FC236}">
              <a16:creationId xmlns:a16="http://schemas.microsoft.com/office/drawing/2014/main" id="{2A3E4938-2366-4B67-B766-000C919EBE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72" name="Text Box 789">
          <a:extLst>
            <a:ext uri="{FF2B5EF4-FFF2-40B4-BE49-F238E27FC236}">
              <a16:creationId xmlns:a16="http://schemas.microsoft.com/office/drawing/2014/main" id="{A7A89CC9-B8B8-45F1-A7FD-0576C19626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73" name="Text Box 790">
          <a:extLst>
            <a:ext uri="{FF2B5EF4-FFF2-40B4-BE49-F238E27FC236}">
              <a16:creationId xmlns:a16="http://schemas.microsoft.com/office/drawing/2014/main" id="{0E89BC59-1BEE-4783-BB09-05A71BD361E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74" name="Text Box 791">
          <a:extLst>
            <a:ext uri="{FF2B5EF4-FFF2-40B4-BE49-F238E27FC236}">
              <a16:creationId xmlns:a16="http://schemas.microsoft.com/office/drawing/2014/main" id="{EF137CFF-D403-4B4D-96EB-2A3B82E69E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75" name="Text Box 792">
          <a:extLst>
            <a:ext uri="{FF2B5EF4-FFF2-40B4-BE49-F238E27FC236}">
              <a16:creationId xmlns:a16="http://schemas.microsoft.com/office/drawing/2014/main" id="{F6603C67-D33D-44DD-B088-A711E3C016E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76" name="Text Box 793">
          <a:extLst>
            <a:ext uri="{FF2B5EF4-FFF2-40B4-BE49-F238E27FC236}">
              <a16:creationId xmlns:a16="http://schemas.microsoft.com/office/drawing/2014/main" id="{8827AAEE-C830-4EA6-B135-7E9BB4A7E5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77" name="Text Box 794">
          <a:extLst>
            <a:ext uri="{FF2B5EF4-FFF2-40B4-BE49-F238E27FC236}">
              <a16:creationId xmlns:a16="http://schemas.microsoft.com/office/drawing/2014/main" id="{9044973E-8CCA-4375-8FD6-E7D000E67E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78" name="Text Box 795">
          <a:extLst>
            <a:ext uri="{FF2B5EF4-FFF2-40B4-BE49-F238E27FC236}">
              <a16:creationId xmlns:a16="http://schemas.microsoft.com/office/drawing/2014/main" id="{2EBD2760-19DF-49D8-9576-A10902F59C2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79" name="Text Box 796">
          <a:extLst>
            <a:ext uri="{FF2B5EF4-FFF2-40B4-BE49-F238E27FC236}">
              <a16:creationId xmlns:a16="http://schemas.microsoft.com/office/drawing/2014/main" id="{140FC4C7-D7B7-4FF7-A8E2-8F93024828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80" name="Text Box 797">
          <a:extLst>
            <a:ext uri="{FF2B5EF4-FFF2-40B4-BE49-F238E27FC236}">
              <a16:creationId xmlns:a16="http://schemas.microsoft.com/office/drawing/2014/main" id="{B518C32D-480A-4BDE-81A8-31E435DD4B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81" name="Text Box 798">
          <a:extLst>
            <a:ext uri="{FF2B5EF4-FFF2-40B4-BE49-F238E27FC236}">
              <a16:creationId xmlns:a16="http://schemas.microsoft.com/office/drawing/2014/main" id="{DA091D8D-DE1A-4DF5-ABD0-513323D2CBB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82" name="Text Box 799">
          <a:extLst>
            <a:ext uri="{FF2B5EF4-FFF2-40B4-BE49-F238E27FC236}">
              <a16:creationId xmlns:a16="http://schemas.microsoft.com/office/drawing/2014/main" id="{D9603FB3-9485-4BF3-8294-F8BA6CE7DB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83" name="Text Box 800">
          <a:extLst>
            <a:ext uri="{FF2B5EF4-FFF2-40B4-BE49-F238E27FC236}">
              <a16:creationId xmlns:a16="http://schemas.microsoft.com/office/drawing/2014/main" id="{8F0703EB-931F-483C-BC97-9C977059B12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84" name="Text Box 801">
          <a:extLst>
            <a:ext uri="{FF2B5EF4-FFF2-40B4-BE49-F238E27FC236}">
              <a16:creationId xmlns:a16="http://schemas.microsoft.com/office/drawing/2014/main" id="{F6D700EF-8898-4B84-A6E4-38105E85CA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85" name="Text Box 802">
          <a:extLst>
            <a:ext uri="{FF2B5EF4-FFF2-40B4-BE49-F238E27FC236}">
              <a16:creationId xmlns:a16="http://schemas.microsoft.com/office/drawing/2014/main" id="{F9836690-0714-48D6-8F73-AD591D870D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86" name="Text Box 803">
          <a:extLst>
            <a:ext uri="{FF2B5EF4-FFF2-40B4-BE49-F238E27FC236}">
              <a16:creationId xmlns:a16="http://schemas.microsoft.com/office/drawing/2014/main" id="{CDB316C1-4001-42F7-AB03-3165CBE06A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87" name="Text Box 804">
          <a:extLst>
            <a:ext uri="{FF2B5EF4-FFF2-40B4-BE49-F238E27FC236}">
              <a16:creationId xmlns:a16="http://schemas.microsoft.com/office/drawing/2014/main" id="{70B97EE1-D20D-4563-92A2-E381D8AD3F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88" name="Text Box 805">
          <a:extLst>
            <a:ext uri="{FF2B5EF4-FFF2-40B4-BE49-F238E27FC236}">
              <a16:creationId xmlns:a16="http://schemas.microsoft.com/office/drawing/2014/main" id="{9D8BDCF4-D1AD-45D4-AC5C-24C934D3AFB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89" name="Text Box 806">
          <a:extLst>
            <a:ext uri="{FF2B5EF4-FFF2-40B4-BE49-F238E27FC236}">
              <a16:creationId xmlns:a16="http://schemas.microsoft.com/office/drawing/2014/main" id="{1A66C507-4D67-485C-ADB6-37A7A43C76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790" name="Text Box 807">
          <a:extLst>
            <a:ext uri="{FF2B5EF4-FFF2-40B4-BE49-F238E27FC236}">
              <a16:creationId xmlns:a16="http://schemas.microsoft.com/office/drawing/2014/main" id="{56A8B9B0-5095-4077-B80E-E5A87FE232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91" name="Text Box 808">
          <a:extLst>
            <a:ext uri="{FF2B5EF4-FFF2-40B4-BE49-F238E27FC236}">
              <a16:creationId xmlns:a16="http://schemas.microsoft.com/office/drawing/2014/main" id="{F909F1ED-1357-4B93-A6CA-92B08E6A614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92" name="Text Box 809">
          <a:extLst>
            <a:ext uri="{FF2B5EF4-FFF2-40B4-BE49-F238E27FC236}">
              <a16:creationId xmlns:a16="http://schemas.microsoft.com/office/drawing/2014/main" id="{E22E9E96-4E94-4F85-A74C-6B386AA27D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93" name="Text Box 810">
          <a:extLst>
            <a:ext uri="{FF2B5EF4-FFF2-40B4-BE49-F238E27FC236}">
              <a16:creationId xmlns:a16="http://schemas.microsoft.com/office/drawing/2014/main" id="{C12F6260-0315-4546-9427-E1F92082B4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94" name="Text Box 811">
          <a:extLst>
            <a:ext uri="{FF2B5EF4-FFF2-40B4-BE49-F238E27FC236}">
              <a16:creationId xmlns:a16="http://schemas.microsoft.com/office/drawing/2014/main" id="{E03C6545-8529-43F7-9818-B225B89EF7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95" name="Text Box 812">
          <a:extLst>
            <a:ext uri="{FF2B5EF4-FFF2-40B4-BE49-F238E27FC236}">
              <a16:creationId xmlns:a16="http://schemas.microsoft.com/office/drawing/2014/main" id="{45FD7AD4-DBD7-4045-B89C-BD10B8618F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96" name="Text Box 813">
          <a:extLst>
            <a:ext uri="{FF2B5EF4-FFF2-40B4-BE49-F238E27FC236}">
              <a16:creationId xmlns:a16="http://schemas.microsoft.com/office/drawing/2014/main" id="{F1EDA5B7-9B5C-4B93-8D08-AAC5B48F30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97" name="Text Box 814">
          <a:extLst>
            <a:ext uri="{FF2B5EF4-FFF2-40B4-BE49-F238E27FC236}">
              <a16:creationId xmlns:a16="http://schemas.microsoft.com/office/drawing/2014/main" id="{B1370C6B-382D-442F-BCD9-6DA6614C1E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798" name="Text Box 815">
          <a:extLst>
            <a:ext uri="{FF2B5EF4-FFF2-40B4-BE49-F238E27FC236}">
              <a16:creationId xmlns:a16="http://schemas.microsoft.com/office/drawing/2014/main" id="{B86F8994-653B-4D76-923D-285036D001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799" name="Text Box 816">
          <a:extLst>
            <a:ext uri="{FF2B5EF4-FFF2-40B4-BE49-F238E27FC236}">
              <a16:creationId xmlns:a16="http://schemas.microsoft.com/office/drawing/2014/main" id="{05B38112-3F3F-4A47-8E8F-38F0F11192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800" name="Text Box 817">
          <a:extLst>
            <a:ext uri="{FF2B5EF4-FFF2-40B4-BE49-F238E27FC236}">
              <a16:creationId xmlns:a16="http://schemas.microsoft.com/office/drawing/2014/main" id="{F7744C3F-34D2-4D05-BED5-93D5F26C03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01" name="Text Box 818">
          <a:extLst>
            <a:ext uri="{FF2B5EF4-FFF2-40B4-BE49-F238E27FC236}">
              <a16:creationId xmlns:a16="http://schemas.microsoft.com/office/drawing/2014/main" id="{127C3AB0-F4B7-43FD-8E9B-46EBF5B409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02" name="Text Box 819">
          <a:extLst>
            <a:ext uri="{FF2B5EF4-FFF2-40B4-BE49-F238E27FC236}">
              <a16:creationId xmlns:a16="http://schemas.microsoft.com/office/drawing/2014/main" id="{0ABB8131-41D7-49DA-A8CB-8D524CBCAD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803" name="Text Box 820">
          <a:extLst>
            <a:ext uri="{FF2B5EF4-FFF2-40B4-BE49-F238E27FC236}">
              <a16:creationId xmlns:a16="http://schemas.microsoft.com/office/drawing/2014/main" id="{C657A17B-FCA1-4640-812D-CB59181003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04" name="Text Box 821">
          <a:extLst>
            <a:ext uri="{FF2B5EF4-FFF2-40B4-BE49-F238E27FC236}">
              <a16:creationId xmlns:a16="http://schemas.microsoft.com/office/drawing/2014/main" id="{5943F0FE-C81D-4698-8F29-C56B360A69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05" name="Text Box 822">
          <a:extLst>
            <a:ext uri="{FF2B5EF4-FFF2-40B4-BE49-F238E27FC236}">
              <a16:creationId xmlns:a16="http://schemas.microsoft.com/office/drawing/2014/main" id="{9290D3CC-0DA3-4852-BBBB-AC8B33E27A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806" name="Text Box 823">
          <a:extLst>
            <a:ext uri="{FF2B5EF4-FFF2-40B4-BE49-F238E27FC236}">
              <a16:creationId xmlns:a16="http://schemas.microsoft.com/office/drawing/2014/main" id="{47B27EA3-21EE-4218-9E8F-1CECC9E9F8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07" name="Text Box 824">
          <a:extLst>
            <a:ext uri="{FF2B5EF4-FFF2-40B4-BE49-F238E27FC236}">
              <a16:creationId xmlns:a16="http://schemas.microsoft.com/office/drawing/2014/main" id="{CD70BB42-0889-4605-8096-FCF3C7D06C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08" name="Text Box 825">
          <a:extLst>
            <a:ext uri="{FF2B5EF4-FFF2-40B4-BE49-F238E27FC236}">
              <a16:creationId xmlns:a16="http://schemas.microsoft.com/office/drawing/2014/main" id="{8166A7BB-B205-4DC5-91A1-8F6530FC59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809" name="Text Box 826">
          <a:extLst>
            <a:ext uri="{FF2B5EF4-FFF2-40B4-BE49-F238E27FC236}">
              <a16:creationId xmlns:a16="http://schemas.microsoft.com/office/drawing/2014/main" id="{D30AEC75-8842-46E8-ABD7-2A35E8A65D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10" name="Text Box 827">
          <a:extLst>
            <a:ext uri="{FF2B5EF4-FFF2-40B4-BE49-F238E27FC236}">
              <a16:creationId xmlns:a16="http://schemas.microsoft.com/office/drawing/2014/main" id="{29FF62B3-2C34-494D-A7E5-F28BA1E474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11" name="Text Box 828">
          <a:extLst>
            <a:ext uri="{FF2B5EF4-FFF2-40B4-BE49-F238E27FC236}">
              <a16:creationId xmlns:a16="http://schemas.microsoft.com/office/drawing/2014/main" id="{6852C668-2774-4B03-964E-C9ECCCC0BC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12" name="Text Box 829">
          <a:extLst>
            <a:ext uri="{FF2B5EF4-FFF2-40B4-BE49-F238E27FC236}">
              <a16:creationId xmlns:a16="http://schemas.microsoft.com/office/drawing/2014/main" id="{AC5A38F1-0C3F-4E63-8A72-07EA4D075E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13" name="Text Box 830">
          <a:extLst>
            <a:ext uri="{FF2B5EF4-FFF2-40B4-BE49-F238E27FC236}">
              <a16:creationId xmlns:a16="http://schemas.microsoft.com/office/drawing/2014/main" id="{C31247CE-8F1D-4B84-8B87-59F76019D4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14" name="Text Box 831">
          <a:extLst>
            <a:ext uri="{FF2B5EF4-FFF2-40B4-BE49-F238E27FC236}">
              <a16:creationId xmlns:a16="http://schemas.microsoft.com/office/drawing/2014/main" id="{2903BA3C-4066-428D-ABCA-E777BED6ED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15" name="Text Box 832">
          <a:extLst>
            <a:ext uri="{FF2B5EF4-FFF2-40B4-BE49-F238E27FC236}">
              <a16:creationId xmlns:a16="http://schemas.microsoft.com/office/drawing/2014/main" id="{D4A7B163-8FFC-4E9D-B8E2-357E7DD008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16" name="Text Box 833">
          <a:extLst>
            <a:ext uri="{FF2B5EF4-FFF2-40B4-BE49-F238E27FC236}">
              <a16:creationId xmlns:a16="http://schemas.microsoft.com/office/drawing/2014/main" id="{2B90663C-7DFA-478B-ADCC-FFC661CE1A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17" name="Text Box 834">
          <a:extLst>
            <a:ext uri="{FF2B5EF4-FFF2-40B4-BE49-F238E27FC236}">
              <a16:creationId xmlns:a16="http://schemas.microsoft.com/office/drawing/2014/main" id="{9E40C0FD-CD48-40C6-9629-758609021B8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18" name="Text Box 835">
          <a:extLst>
            <a:ext uri="{FF2B5EF4-FFF2-40B4-BE49-F238E27FC236}">
              <a16:creationId xmlns:a16="http://schemas.microsoft.com/office/drawing/2014/main" id="{5EA5C129-472B-46E2-A852-2483BA93C3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19" name="Text Box 836">
          <a:extLst>
            <a:ext uri="{FF2B5EF4-FFF2-40B4-BE49-F238E27FC236}">
              <a16:creationId xmlns:a16="http://schemas.microsoft.com/office/drawing/2014/main" id="{816F8F26-8733-4188-9E32-5701CE3E74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20" name="Text Box 837">
          <a:extLst>
            <a:ext uri="{FF2B5EF4-FFF2-40B4-BE49-F238E27FC236}">
              <a16:creationId xmlns:a16="http://schemas.microsoft.com/office/drawing/2014/main" id="{5EEF8790-A246-41A4-824B-CF8F5A9CD7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21" name="Text Box 838">
          <a:extLst>
            <a:ext uri="{FF2B5EF4-FFF2-40B4-BE49-F238E27FC236}">
              <a16:creationId xmlns:a16="http://schemas.microsoft.com/office/drawing/2014/main" id="{64E887CF-3A18-4E96-B223-BAD495305A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22" name="Text Box 839">
          <a:extLst>
            <a:ext uri="{FF2B5EF4-FFF2-40B4-BE49-F238E27FC236}">
              <a16:creationId xmlns:a16="http://schemas.microsoft.com/office/drawing/2014/main" id="{35A94CE5-5090-4504-BC03-52B8BF2AC6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23" name="Text Box 840">
          <a:extLst>
            <a:ext uri="{FF2B5EF4-FFF2-40B4-BE49-F238E27FC236}">
              <a16:creationId xmlns:a16="http://schemas.microsoft.com/office/drawing/2014/main" id="{551A0726-439D-471A-9F1E-FEE7A8E212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24" name="Text Box 841">
          <a:extLst>
            <a:ext uri="{FF2B5EF4-FFF2-40B4-BE49-F238E27FC236}">
              <a16:creationId xmlns:a16="http://schemas.microsoft.com/office/drawing/2014/main" id="{C09B2895-0212-4946-9B82-F0ED4ACA25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25" name="Text Box 842">
          <a:extLst>
            <a:ext uri="{FF2B5EF4-FFF2-40B4-BE49-F238E27FC236}">
              <a16:creationId xmlns:a16="http://schemas.microsoft.com/office/drawing/2014/main" id="{2AB497B1-86D3-40EF-8A5C-57D291177E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26" name="Text Box 843">
          <a:extLst>
            <a:ext uri="{FF2B5EF4-FFF2-40B4-BE49-F238E27FC236}">
              <a16:creationId xmlns:a16="http://schemas.microsoft.com/office/drawing/2014/main" id="{0EEEA3B5-8CF9-48A2-99F9-394571455F6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27" name="Text Box 844">
          <a:extLst>
            <a:ext uri="{FF2B5EF4-FFF2-40B4-BE49-F238E27FC236}">
              <a16:creationId xmlns:a16="http://schemas.microsoft.com/office/drawing/2014/main" id="{072524D7-77F0-4758-A941-A14456AE1C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28" name="Text Box 845">
          <a:extLst>
            <a:ext uri="{FF2B5EF4-FFF2-40B4-BE49-F238E27FC236}">
              <a16:creationId xmlns:a16="http://schemas.microsoft.com/office/drawing/2014/main" id="{65456A58-151A-461B-8AD8-DDE796439D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29" name="Text Box 846">
          <a:extLst>
            <a:ext uri="{FF2B5EF4-FFF2-40B4-BE49-F238E27FC236}">
              <a16:creationId xmlns:a16="http://schemas.microsoft.com/office/drawing/2014/main" id="{54DBF798-CD02-4E2E-A2AF-4BE4778576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30" name="Text Box 847">
          <a:extLst>
            <a:ext uri="{FF2B5EF4-FFF2-40B4-BE49-F238E27FC236}">
              <a16:creationId xmlns:a16="http://schemas.microsoft.com/office/drawing/2014/main" id="{9003674F-3C6A-4725-9AAC-436F054BC5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831" name="Text Box 848">
          <a:extLst>
            <a:ext uri="{FF2B5EF4-FFF2-40B4-BE49-F238E27FC236}">
              <a16:creationId xmlns:a16="http://schemas.microsoft.com/office/drawing/2014/main" id="{B1293213-9E89-4CEB-941D-7151FF20E9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32" name="Text Box 849">
          <a:extLst>
            <a:ext uri="{FF2B5EF4-FFF2-40B4-BE49-F238E27FC236}">
              <a16:creationId xmlns:a16="http://schemas.microsoft.com/office/drawing/2014/main" id="{B2330EAF-6359-428B-AE71-33E249C478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33" name="Text Box 850">
          <a:extLst>
            <a:ext uri="{FF2B5EF4-FFF2-40B4-BE49-F238E27FC236}">
              <a16:creationId xmlns:a16="http://schemas.microsoft.com/office/drawing/2014/main" id="{2A7FA2D4-5EFF-488D-8049-5F72AC5AE9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834" name="Text Box 851">
          <a:extLst>
            <a:ext uri="{FF2B5EF4-FFF2-40B4-BE49-F238E27FC236}">
              <a16:creationId xmlns:a16="http://schemas.microsoft.com/office/drawing/2014/main" id="{C5767660-CB5E-4ACD-8460-E8BDF2CB5F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35" name="Text Box 852">
          <a:extLst>
            <a:ext uri="{FF2B5EF4-FFF2-40B4-BE49-F238E27FC236}">
              <a16:creationId xmlns:a16="http://schemas.microsoft.com/office/drawing/2014/main" id="{1BA1E64A-BC8B-4AE6-A7B7-9C3F9FBAC8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36" name="Text Box 853">
          <a:extLst>
            <a:ext uri="{FF2B5EF4-FFF2-40B4-BE49-F238E27FC236}">
              <a16:creationId xmlns:a16="http://schemas.microsoft.com/office/drawing/2014/main" id="{E05C38AB-308F-4B18-99B6-DAEFDECD4B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837" name="Text Box 854">
          <a:extLst>
            <a:ext uri="{FF2B5EF4-FFF2-40B4-BE49-F238E27FC236}">
              <a16:creationId xmlns:a16="http://schemas.microsoft.com/office/drawing/2014/main" id="{FD4C4C68-DB28-4013-A8B4-312B952C02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838" name="Text Box 855">
          <a:extLst>
            <a:ext uri="{FF2B5EF4-FFF2-40B4-BE49-F238E27FC236}">
              <a16:creationId xmlns:a16="http://schemas.microsoft.com/office/drawing/2014/main" id="{DC01B635-D946-46B3-9317-BD9EB8FAA6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39" name="Text Box 856">
          <a:extLst>
            <a:ext uri="{FF2B5EF4-FFF2-40B4-BE49-F238E27FC236}">
              <a16:creationId xmlns:a16="http://schemas.microsoft.com/office/drawing/2014/main" id="{AA9728B8-1DCD-4156-9834-B5ECBE225DC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40" name="Text Box 857">
          <a:extLst>
            <a:ext uri="{FF2B5EF4-FFF2-40B4-BE49-F238E27FC236}">
              <a16:creationId xmlns:a16="http://schemas.microsoft.com/office/drawing/2014/main" id="{3AF262B3-7E6D-48A1-A5FE-7AAD81B8C1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841" name="Text Box 858">
          <a:extLst>
            <a:ext uri="{FF2B5EF4-FFF2-40B4-BE49-F238E27FC236}">
              <a16:creationId xmlns:a16="http://schemas.microsoft.com/office/drawing/2014/main" id="{2CC55DB8-49EE-4712-A944-29110B7879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42" name="Text Box 859">
          <a:extLst>
            <a:ext uri="{FF2B5EF4-FFF2-40B4-BE49-F238E27FC236}">
              <a16:creationId xmlns:a16="http://schemas.microsoft.com/office/drawing/2014/main" id="{EBD426BE-A18E-43A1-94BA-6D29699934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43" name="Text Box 860">
          <a:extLst>
            <a:ext uri="{FF2B5EF4-FFF2-40B4-BE49-F238E27FC236}">
              <a16:creationId xmlns:a16="http://schemas.microsoft.com/office/drawing/2014/main" id="{0599081B-ADB9-4F2B-9608-797B1F8309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844" name="Text Box 861">
          <a:extLst>
            <a:ext uri="{FF2B5EF4-FFF2-40B4-BE49-F238E27FC236}">
              <a16:creationId xmlns:a16="http://schemas.microsoft.com/office/drawing/2014/main" id="{18E9998D-D74B-4862-98CE-45D7CC30A30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45" name="Text Box 862">
          <a:extLst>
            <a:ext uri="{FF2B5EF4-FFF2-40B4-BE49-F238E27FC236}">
              <a16:creationId xmlns:a16="http://schemas.microsoft.com/office/drawing/2014/main" id="{70A4698F-7E9D-48C5-AE49-F29BAD8094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46" name="Text Box 863">
          <a:extLst>
            <a:ext uri="{FF2B5EF4-FFF2-40B4-BE49-F238E27FC236}">
              <a16:creationId xmlns:a16="http://schemas.microsoft.com/office/drawing/2014/main" id="{E03497BB-BCAD-40FA-BC1D-66C9C34817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847" name="Text Box 864">
          <a:extLst>
            <a:ext uri="{FF2B5EF4-FFF2-40B4-BE49-F238E27FC236}">
              <a16:creationId xmlns:a16="http://schemas.microsoft.com/office/drawing/2014/main" id="{929950EA-3A47-4FD7-A222-8D288150D1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48" name="Text Box 865">
          <a:extLst>
            <a:ext uri="{FF2B5EF4-FFF2-40B4-BE49-F238E27FC236}">
              <a16:creationId xmlns:a16="http://schemas.microsoft.com/office/drawing/2014/main" id="{5CC3CFFC-94FD-444B-86E4-797401020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49" name="Text Box 866">
          <a:extLst>
            <a:ext uri="{FF2B5EF4-FFF2-40B4-BE49-F238E27FC236}">
              <a16:creationId xmlns:a16="http://schemas.microsoft.com/office/drawing/2014/main" id="{FFE97C01-BDD1-4443-B4AA-34B5E9D30B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850" name="Text Box 867">
          <a:extLst>
            <a:ext uri="{FF2B5EF4-FFF2-40B4-BE49-F238E27FC236}">
              <a16:creationId xmlns:a16="http://schemas.microsoft.com/office/drawing/2014/main" id="{CA1BB763-8FEA-445F-9ADE-C4B3AD3C33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51" name="Text Box 868">
          <a:extLst>
            <a:ext uri="{FF2B5EF4-FFF2-40B4-BE49-F238E27FC236}">
              <a16:creationId xmlns:a16="http://schemas.microsoft.com/office/drawing/2014/main" id="{8FF719E3-8249-42E6-B2CC-71543982F9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52" name="Text Box 869">
          <a:extLst>
            <a:ext uri="{FF2B5EF4-FFF2-40B4-BE49-F238E27FC236}">
              <a16:creationId xmlns:a16="http://schemas.microsoft.com/office/drawing/2014/main" id="{D5D08391-4901-40C5-9C2E-58536D926A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53" name="Text Box 870">
          <a:extLst>
            <a:ext uri="{FF2B5EF4-FFF2-40B4-BE49-F238E27FC236}">
              <a16:creationId xmlns:a16="http://schemas.microsoft.com/office/drawing/2014/main" id="{54EBAA4E-93E8-49ED-B912-7943AB3D2D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54" name="Text Box 101">
          <a:extLst>
            <a:ext uri="{FF2B5EF4-FFF2-40B4-BE49-F238E27FC236}">
              <a16:creationId xmlns:a16="http://schemas.microsoft.com/office/drawing/2014/main" id="{A1854A2D-80FE-48B9-B094-8D90013727E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55" name="Text Box 102">
          <a:extLst>
            <a:ext uri="{FF2B5EF4-FFF2-40B4-BE49-F238E27FC236}">
              <a16:creationId xmlns:a16="http://schemas.microsoft.com/office/drawing/2014/main" id="{0A0B3566-FB47-44DF-AD83-AD90D95F9B1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56" name="Text Box 103">
          <a:extLst>
            <a:ext uri="{FF2B5EF4-FFF2-40B4-BE49-F238E27FC236}">
              <a16:creationId xmlns:a16="http://schemas.microsoft.com/office/drawing/2014/main" id="{18F7B260-2331-4A74-8ABC-C72FBBE8440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57" name="Text Box 104">
          <a:extLst>
            <a:ext uri="{FF2B5EF4-FFF2-40B4-BE49-F238E27FC236}">
              <a16:creationId xmlns:a16="http://schemas.microsoft.com/office/drawing/2014/main" id="{1C215D60-511F-4A2A-987E-971A73B308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58" name="Text Box 105">
          <a:extLst>
            <a:ext uri="{FF2B5EF4-FFF2-40B4-BE49-F238E27FC236}">
              <a16:creationId xmlns:a16="http://schemas.microsoft.com/office/drawing/2014/main" id="{C28201A2-5FEA-4082-A442-6F32B4A4248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59" name="Text Box 106">
          <a:extLst>
            <a:ext uri="{FF2B5EF4-FFF2-40B4-BE49-F238E27FC236}">
              <a16:creationId xmlns:a16="http://schemas.microsoft.com/office/drawing/2014/main" id="{AA55E2B3-2DA5-4B89-B349-94C3B7CF180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0" name="Text Box 107">
          <a:extLst>
            <a:ext uri="{FF2B5EF4-FFF2-40B4-BE49-F238E27FC236}">
              <a16:creationId xmlns:a16="http://schemas.microsoft.com/office/drawing/2014/main" id="{0D81EABB-FCA1-48A6-823E-B497F8208FB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1" name="Text Box 108">
          <a:extLst>
            <a:ext uri="{FF2B5EF4-FFF2-40B4-BE49-F238E27FC236}">
              <a16:creationId xmlns:a16="http://schemas.microsoft.com/office/drawing/2014/main" id="{496C5EFF-85CA-474C-B1A6-EA34EDD549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2" name="Text Box 109">
          <a:extLst>
            <a:ext uri="{FF2B5EF4-FFF2-40B4-BE49-F238E27FC236}">
              <a16:creationId xmlns:a16="http://schemas.microsoft.com/office/drawing/2014/main" id="{BAB27C5B-BE55-42CA-822E-DEEED877272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3" name="Text Box 110">
          <a:extLst>
            <a:ext uri="{FF2B5EF4-FFF2-40B4-BE49-F238E27FC236}">
              <a16:creationId xmlns:a16="http://schemas.microsoft.com/office/drawing/2014/main" id="{A31B6066-853E-452E-A22C-1D4BC56326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4" name="Text Box 111">
          <a:extLst>
            <a:ext uri="{FF2B5EF4-FFF2-40B4-BE49-F238E27FC236}">
              <a16:creationId xmlns:a16="http://schemas.microsoft.com/office/drawing/2014/main" id="{CED0BA7F-493C-4B44-84DE-4A0BC2BFFE2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5" name="Text Box 112">
          <a:extLst>
            <a:ext uri="{FF2B5EF4-FFF2-40B4-BE49-F238E27FC236}">
              <a16:creationId xmlns:a16="http://schemas.microsoft.com/office/drawing/2014/main" id="{037806B0-BC67-456F-A736-BC394BC27ED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6" name="Text Box 113">
          <a:extLst>
            <a:ext uri="{FF2B5EF4-FFF2-40B4-BE49-F238E27FC236}">
              <a16:creationId xmlns:a16="http://schemas.microsoft.com/office/drawing/2014/main" id="{6FBB34F7-5A0C-41B9-92B9-C23A1774C6D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7" name="Text Box 114">
          <a:extLst>
            <a:ext uri="{FF2B5EF4-FFF2-40B4-BE49-F238E27FC236}">
              <a16:creationId xmlns:a16="http://schemas.microsoft.com/office/drawing/2014/main" id="{CAB7B3D8-3981-46BC-90D0-D8B0292A783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8" name="Text Box 115">
          <a:extLst>
            <a:ext uri="{FF2B5EF4-FFF2-40B4-BE49-F238E27FC236}">
              <a16:creationId xmlns:a16="http://schemas.microsoft.com/office/drawing/2014/main" id="{561312B6-ED22-4D87-8584-8A41B6ED18B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69" name="Text Box 116">
          <a:extLst>
            <a:ext uri="{FF2B5EF4-FFF2-40B4-BE49-F238E27FC236}">
              <a16:creationId xmlns:a16="http://schemas.microsoft.com/office/drawing/2014/main" id="{A7074FE7-A751-4448-8B7C-C62A41029E2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0" name="Text Box 117">
          <a:extLst>
            <a:ext uri="{FF2B5EF4-FFF2-40B4-BE49-F238E27FC236}">
              <a16:creationId xmlns:a16="http://schemas.microsoft.com/office/drawing/2014/main" id="{F7AEE907-C0F1-4EF1-A3F5-0DA415E85B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1" name="Text Box 118">
          <a:extLst>
            <a:ext uri="{FF2B5EF4-FFF2-40B4-BE49-F238E27FC236}">
              <a16:creationId xmlns:a16="http://schemas.microsoft.com/office/drawing/2014/main" id="{B914AF4B-E9FD-4A52-A806-E37B7C21775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2" name="Text Box 119">
          <a:extLst>
            <a:ext uri="{FF2B5EF4-FFF2-40B4-BE49-F238E27FC236}">
              <a16:creationId xmlns:a16="http://schemas.microsoft.com/office/drawing/2014/main" id="{DD36B39A-85CE-4D2A-87AA-41E5D6F6FB8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3" name="Text Box 120">
          <a:extLst>
            <a:ext uri="{FF2B5EF4-FFF2-40B4-BE49-F238E27FC236}">
              <a16:creationId xmlns:a16="http://schemas.microsoft.com/office/drawing/2014/main" id="{3DA6DC43-F1B8-463C-8862-A65F372A408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4" name="Text Box 121">
          <a:extLst>
            <a:ext uri="{FF2B5EF4-FFF2-40B4-BE49-F238E27FC236}">
              <a16:creationId xmlns:a16="http://schemas.microsoft.com/office/drawing/2014/main" id="{71A29548-4ED5-4818-B564-3944A05CB48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5" name="Text Box 122">
          <a:extLst>
            <a:ext uri="{FF2B5EF4-FFF2-40B4-BE49-F238E27FC236}">
              <a16:creationId xmlns:a16="http://schemas.microsoft.com/office/drawing/2014/main" id="{9F7CC792-AAA9-4148-AAF2-BE39CA61C42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6" name="Text Box 123">
          <a:extLst>
            <a:ext uri="{FF2B5EF4-FFF2-40B4-BE49-F238E27FC236}">
              <a16:creationId xmlns:a16="http://schemas.microsoft.com/office/drawing/2014/main" id="{4F991F93-C998-4719-9411-27CD7211B0C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7" name="Text Box 124">
          <a:extLst>
            <a:ext uri="{FF2B5EF4-FFF2-40B4-BE49-F238E27FC236}">
              <a16:creationId xmlns:a16="http://schemas.microsoft.com/office/drawing/2014/main" id="{44D9C5A3-39C0-44BB-829A-92C44D15A4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8" name="Text Box 125">
          <a:extLst>
            <a:ext uri="{FF2B5EF4-FFF2-40B4-BE49-F238E27FC236}">
              <a16:creationId xmlns:a16="http://schemas.microsoft.com/office/drawing/2014/main" id="{D2079FA2-E6E6-4C8F-BD65-61BAD6C2A16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79" name="Text Box 126">
          <a:extLst>
            <a:ext uri="{FF2B5EF4-FFF2-40B4-BE49-F238E27FC236}">
              <a16:creationId xmlns:a16="http://schemas.microsoft.com/office/drawing/2014/main" id="{85B305D7-56E6-4E4F-B702-396A8408D6D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80" name="Text Box 127">
          <a:extLst>
            <a:ext uri="{FF2B5EF4-FFF2-40B4-BE49-F238E27FC236}">
              <a16:creationId xmlns:a16="http://schemas.microsoft.com/office/drawing/2014/main" id="{4FF11766-78EA-4050-9A06-1FDEECCD2A7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81" name="Text Box 128">
          <a:extLst>
            <a:ext uri="{FF2B5EF4-FFF2-40B4-BE49-F238E27FC236}">
              <a16:creationId xmlns:a16="http://schemas.microsoft.com/office/drawing/2014/main" id="{6C5C5B46-CAD7-4A2D-A5F1-F7E72CF08D9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882" name="Text Box 129">
          <a:extLst>
            <a:ext uri="{FF2B5EF4-FFF2-40B4-BE49-F238E27FC236}">
              <a16:creationId xmlns:a16="http://schemas.microsoft.com/office/drawing/2014/main" id="{9B82AB93-9271-4FFB-B7D0-C5AD0CA0201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3883" name="Text Box 130">
          <a:extLst>
            <a:ext uri="{FF2B5EF4-FFF2-40B4-BE49-F238E27FC236}">
              <a16:creationId xmlns:a16="http://schemas.microsoft.com/office/drawing/2014/main" id="{35E2F4E1-C9A6-4D78-8D33-0C748A1BD0F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884" name="Text Box 131">
          <a:extLst>
            <a:ext uri="{FF2B5EF4-FFF2-40B4-BE49-F238E27FC236}">
              <a16:creationId xmlns:a16="http://schemas.microsoft.com/office/drawing/2014/main" id="{F1B23BB3-B6C6-4AC9-B632-3D4CF59B14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85" name="Text Box 132">
          <a:extLst>
            <a:ext uri="{FF2B5EF4-FFF2-40B4-BE49-F238E27FC236}">
              <a16:creationId xmlns:a16="http://schemas.microsoft.com/office/drawing/2014/main" id="{5976F381-9E59-4B56-A493-C178E3CD5D8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86" name="Text Box 133">
          <a:extLst>
            <a:ext uri="{FF2B5EF4-FFF2-40B4-BE49-F238E27FC236}">
              <a16:creationId xmlns:a16="http://schemas.microsoft.com/office/drawing/2014/main" id="{561DD7A9-FFA1-47EB-A834-AB9BCACF01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87" name="Text Box 134">
          <a:extLst>
            <a:ext uri="{FF2B5EF4-FFF2-40B4-BE49-F238E27FC236}">
              <a16:creationId xmlns:a16="http://schemas.microsoft.com/office/drawing/2014/main" id="{8A7A39A0-4B6C-4F2E-877E-3628A321C6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88" name="Text Box 135">
          <a:extLst>
            <a:ext uri="{FF2B5EF4-FFF2-40B4-BE49-F238E27FC236}">
              <a16:creationId xmlns:a16="http://schemas.microsoft.com/office/drawing/2014/main" id="{ED2BA507-C553-4BD7-9DF8-8FA969C4E9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89" name="Text Box 136">
          <a:extLst>
            <a:ext uri="{FF2B5EF4-FFF2-40B4-BE49-F238E27FC236}">
              <a16:creationId xmlns:a16="http://schemas.microsoft.com/office/drawing/2014/main" id="{BE2FFF5F-BD69-4041-814C-14A23E2C0B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890" name="Text Box 137">
          <a:extLst>
            <a:ext uri="{FF2B5EF4-FFF2-40B4-BE49-F238E27FC236}">
              <a16:creationId xmlns:a16="http://schemas.microsoft.com/office/drawing/2014/main" id="{DF316164-C911-4C5D-A5F4-770DDFD714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91" name="Text Box 138">
          <a:extLst>
            <a:ext uri="{FF2B5EF4-FFF2-40B4-BE49-F238E27FC236}">
              <a16:creationId xmlns:a16="http://schemas.microsoft.com/office/drawing/2014/main" id="{4364F6CD-AAD2-42EB-8517-3F4ED44A37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92" name="Text Box 139">
          <a:extLst>
            <a:ext uri="{FF2B5EF4-FFF2-40B4-BE49-F238E27FC236}">
              <a16:creationId xmlns:a16="http://schemas.microsoft.com/office/drawing/2014/main" id="{2E51185F-4F05-47B2-90EF-1ADA74BD8D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93" name="Text Box 140">
          <a:extLst>
            <a:ext uri="{FF2B5EF4-FFF2-40B4-BE49-F238E27FC236}">
              <a16:creationId xmlns:a16="http://schemas.microsoft.com/office/drawing/2014/main" id="{43082F11-7BF6-41BE-B62B-078345AEEF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94" name="Text Box 141">
          <a:extLst>
            <a:ext uri="{FF2B5EF4-FFF2-40B4-BE49-F238E27FC236}">
              <a16:creationId xmlns:a16="http://schemas.microsoft.com/office/drawing/2014/main" id="{DDCD393C-AF54-4661-A893-C91BAB0CFB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95" name="Text Box 142">
          <a:extLst>
            <a:ext uri="{FF2B5EF4-FFF2-40B4-BE49-F238E27FC236}">
              <a16:creationId xmlns:a16="http://schemas.microsoft.com/office/drawing/2014/main" id="{B16BBFCD-A406-43E4-B864-35699D1762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896" name="Text Box 143">
          <a:extLst>
            <a:ext uri="{FF2B5EF4-FFF2-40B4-BE49-F238E27FC236}">
              <a16:creationId xmlns:a16="http://schemas.microsoft.com/office/drawing/2014/main" id="{634EFC44-B7E8-41D0-9048-969E9D0BF4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97" name="Text Box 144">
          <a:extLst>
            <a:ext uri="{FF2B5EF4-FFF2-40B4-BE49-F238E27FC236}">
              <a16:creationId xmlns:a16="http://schemas.microsoft.com/office/drawing/2014/main" id="{F979E23E-A26E-4B4C-82A2-BD0DBDA070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898" name="Text Box 145">
          <a:extLst>
            <a:ext uri="{FF2B5EF4-FFF2-40B4-BE49-F238E27FC236}">
              <a16:creationId xmlns:a16="http://schemas.microsoft.com/office/drawing/2014/main" id="{52FE18E4-11FB-467C-B461-D2A4EDECFF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899" name="Text Box 146">
          <a:extLst>
            <a:ext uri="{FF2B5EF4-FFF2-40B4-BE49-F238E27FC236}">
              <a16:creationId xmlns:a16="http://schemas.microsoft.com/office/drawing/2014/main" id="{B9FDBB7E-A403-403E-A5CF-4E62081668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00" name="Text Box 147">
          <a:extLst>
            <a:ext uri="{FF2B5EF4-FFF2-40B4-BE49-F238E27FC236}">
              <a16:creationId xmlns:a16="http://schemas.microsoft.com/office/drawing/2014/main" id="{F657C7ED-36AC-4BED-B872-4FD823ED01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01" name="Text Box 148">
          <a:extLst>
            <a:ext uri="{FF2B5EF4-FFF2-40B4-BE49-F238E27FC236}">
              <a16:creationId xmlns:a16="http://schemas.microsoft.com/office/drawing/2014/main" id="{5F6EB721-2987-4102-B7F8-0ED13C8AA9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02" name="Text Box 149">
          <a:extLst>
            <a:ext uri="{FF2B5EF4-FFF2-40B4-BE49-F238E27FC236}">
              <a16:creationId xmlns:a16="http://schemas.microsoft.com/office/drawing/2014/main" id="{F84FAD7F-EB5B-4C4A-9C6B-D0BE1A0A9C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903" name="Text Box 150">
          <a:extLst>
            <a:ext uri="{FF2B5EF4-FFF2-40B4-BE49-F238E27FC236}">
              <a16:creationId xmlns:a16="http://schemas.microsoft.com/office/drawing/2014/main" id="{D4912628-DEB0-48E8-906A-0153A82F4B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04" name="Text Box 151">
          <a:extLst>
            <a:ext uri="{FF2B5EF4-FFF2-40B4-BE49-F238E27FC236}">
              <a16:creationId xmlns:a16="http://schemas.microsoft.com/office/drawing/2014/main" id="{D38BF7BE-F521-41F5-A756-368584CC9A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05" name="Text Box 152">
          <a:extLst>
            <a:ext uri="{FF2B5EF4-FFF2-40B4-BE49-F238E27FC236}">
              <a16:creationId xmlns:a16="http://schemas.microsoft.com/office/drawing/2014/main" id="{E8120E0C-DFC1-40FC-AC70-AA7E05FCA5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06" name="Text Box 153">
          <a:extLst>
            <a:ext uri="{FF2B5EF4-FFF2-40B4-BE49-F238E27FC236}">
              <a16:creationId xmlns:a16="http://schemas.microsoft.com/office/drawing/2014/main" id="{1C75429D-E917-4E21-BB86-686519A49C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07" name="Text Box 154">
          <a:extLst>
            <a:ext uri="{FF2B5EF4-FFF2-40B4-BE49-F238E27FC236}">
              <a16:creationId xmlns:a16="http://schemas.microsoft.com/office/drawing/2014/main" id="{0916EDB2-E314-46C8-B1A2-945798A630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08" name="Text Box 155">
          <a:extLst>
            <a:ext uri="{FF2B5EF4-FFF2-40B4-BE49-F238E27FC236}">
              <a16:creationId xmlns:a16="http://schemas.microsoft.com/office/drawing/2014/main" id="{75BFEC3C-E6FD-4B5B-AF79-FF236734A5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909" name="Text Box 156">
          <a:extLst>
            <a:ext uri="{FF2B5EF4-FFF2-40B4-BE49-F238E27FC236}">
              <a16:creationId xmlns:a16="http://schemas.microsoft.com/office/drawing/2014/main" id="{5A13003D-6B42-4533-B4A0-7BF6B20E37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10" name="Text Box 157">
          <a:extLst>
            <a:ext uri="{FF2B5EF4-FFF2-40B4-BE49-F238E27FC236}">
              <a16:creationId xmlns:a16="http://schemas.microsoft.com/office/drawing/2014/main" id="{734E26A9-EC45-4EBB-AED3-D62923615B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11" name="Text Box 158">
          <a:extLst>
            <a:ext uri="{FF2B5EF4-FFF2-40B4-BE49-F238E27FC236}">
              <a16:creationId xmlns:a16="http://schemas.microsoft.com/office/drawing/2014/main" id="{6346F0F1-6DE6-4D5E-B720-6EB3887D2E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12" name="Text Box 159">
          <a:extLst>
            <a:ext uri="{FF2B5EF4-FFF2-40B4-BE49-F238E27FC236}">
              <a16:creationId xmlns:a16="http://schemas.microsoft.com/office/drawing/2014/main" id="{2DBABF0B-6BF7-4CA6-8EEE-6C75827F41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13" name="Text Box 160">
          <a:extLst>
            <a:ext uri="{FF2B5EF4-FFF2-40B4-BE49-F238E27FC236}">
              <a16:creationId xmlns:a16="http://schemas.microsoft.com/office/drawing/2014/main" id="{668977DB-80A5-4F2A-99FC-1BB2948795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14" name="Text Box 161">
          <a:extLst>
            <a:ext uri="{FF2B5EF4-FFF2-40B4-BE49-F238E27FC236}">
              <a16:creationId xmlns:a16="http://schemas.microsoft.com/office/drawing/2014/main" id="{A9EF61F8-E295-4309-8E61-AC0063A6CD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915" name="Text Box 162">
          <a:extLst>
            <a:ext uri="{FF2B5EF4-FFF2-40B4-BE49-F238E27FC236}">
              <a16:creationId xmlns:a16="http://schemas.microsoft.com/office/drawing/2014/main" id="{CBD68A7B-E632-4E44-93D5-342233CFBD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16" name="Text Box 163">
          <a:extLst>
            <a:ext uri="{FF2B5EF4-FFF2-40B4-BE49-F238E27FC236}">
              <a16:creationId xmlns:a16="http://schemas.microsoft.com/office/drawing/2014/main" id="{1B50C0E6-4442-4CD2-B5A9-767A9D2BA3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17" name="Text Box 164">
          <a:extLst>
            <a:ext uri="{FF2B5EF4-FFF2-40B4-BE49-F238E27FC236}">
              <a16:creationId xmlns:a16="http://schemas.microsoft.com/office/drawing/2014/main" id="{9A47AF15-6916-4833-8E82-801B7460DC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18" name="Text Box 165">
          <a:extLst>
            <a:ext uri="{FF2B5EF4-FFF2-40B4-BE49-F238E27FC236}">
              <a16:creationId xmlns:a16="http://schemas.microsoft.com/office/drawing/2014/main" id="{C61E5F7E-45D3-4B67-99A1-5BECD1245B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919" name="Text Box 166">
          <a:extLst>
            <a:ext uri="{FF2B5EF4-FFF2-40B4-BE49-F238E27FC236}">
              <a16:creationId xmlns:a16="http://schemas.microsoft.com/office/drawing/2014/main" id="{42E74264-5536-4A8C-B635-222E6CA024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20" name="Text Box 167">
          <a:extLst>
            <a:ext uri="{FF2B5EF4-FFF2-40B4-BE49-F238E27FC236}">
              <a16:creationId xmlns:a16="http://schemas.microsoft.com/office/drawing/2014/main" id="{C5AC61F7-68F9-45CB-9073-54D8B4A1D4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21" name="Text Box 168">
          <a:extLst>
            <a:ext uri="{FF2B5EF4-FFF2-40B4-BE49-F238E27FC236}">
              <a16:creationId xmlns:a16="http://schemas.microsoft.com/office/drawing/2014/main" id="{0AD367EE-67BF-4D65-8803-6C17414694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22" name="Text Box 169">
          <a:extLst>
            <a:ext uri="{FF2B5EF4-FFF2-40B4-BE49-F238E27FC236}">
              <a16:creationId xmlns:a16="http://schemas.microsoft.com/office/drawing/2014/main" id="{CEBD75BA-8BD5-4ACE-AF6A-E5936889D1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23" name="Text Box 170">
          <a:extLst>
            <a:ext uri="{FF2B5EF4-FFF2-40B4-BE49-F238E27FC236}">
              <a16:creationId xmlns:a16="http://schemas.microsoft.com/office/drawing/2014/main" id="{601CEA5A-E045-4445-9E21-0A82CDA11A8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24" name="Text Box 171">
          <a:extLst>
            <a:ext uri="{FF2B5EF4-FFF2-40B4-BE49-F238E27FC236}">
              <a16:creationId xmlns:a16="http://schemas.microsoft.com/office/drawing/2014/main" id="{1EB725CD-F3E6-4212-A788-6BFD5E21BD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925" name="Text Box 172">
          <a:extLst>
            <a:ext uri="{FF2B5EF4-FFF2-40B4-BE49-F238E27FC236}">
              <a16:creationId xmlns:a16="http://schemas.microsoft.com/office/drawing/2014/main" id="{E0DDC18B-C026-47CC-96A9-1FC1453CC1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26" name="Text Box 173">
          <a:extLst>
            <a:ext uri="{FF2B5EF4-FFF2-40B4-BE49-F238E27FC236}">
              <a16:creationId xmlns:a16="http://schemas.microsoft.com/office/drawing/2014/main" id="{0094F0E0-5B3F-4E5D-9DE3-0F053E86C9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27" name="Text Box 174">
          <a:extLst>
            <a:ext uri="{FF2B5EF4-FFF2-40B4-BE49-F238E27FC236}">
              <a16:creationId xmlns:a16="http://schemas.microsoft.com/office/drawing/2014/main" id="{186B25D8-5EA9-4168-8DDD-E14C4FAAC7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28" name="Text Box 175">
          <a:extLst>
            <a:ext uri="{FF2B5EF4-FFF2-40B4-BE49-F238E27FC236}">
              <a16:creationId xmlns:a16="http://schemas.microsoft.com/office/drawing/2014/main" id="{E4698977-05B7-4F75-8299-0B6EB6F0D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29" name="Text Box 176">
          <a:extLst>
            <a:ext uri="{FF2B5EF4-FFF2-40B4-BE49-F238E27FC236}">
              <a16:creationId xmlns:a16="http://schemas.microsoft.com/office/drawing/2014/main" id="{F0E1E77F-E666-42C7-A85D-7EBD14A2D6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30" name="Text Box 177">
          <a:extLst>
            <a:ext uri="{FF2B5EF4-FFF2-40B4-BE49-F238E27FC236}">
              <a16:creationId xmlns:a16="http://schemas.microsoft.com/office/drawing/2014/main" id="{0574808B-9048-4680-BE3E-7A0210C382C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3931" name="Text Box 178">
          <a:extLst>
            <a:ext uri="{FF2B5EF4-FFF2-40B4-BE49-F238E27FC236}">
              <a16:creationId xmlns:a16="http://schemas.microsoft.com/office/drawing/2014/main" id="{FE14FBDA-7636-40A1-8676-57D1E93D52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32" name="Text Box 179">
          <a:extLst>
            <a:ext uri="{FF2B5EF4-FFF2-40B4-BE49-F238E27FC236}">
              <a16:creationId xmlns:a16="http://schemas.microsoft.com/office/drawing/2014/main" id="{1F6D0FD0-5DB4-4AE4-BFFD-A2B09437A7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33" name="Text Box 180">
          <a:extLst>
            <a:ext uri="{FF2B5EF4-FFF2-40B4-BE49-F238E27FC236}">
              <a16:creationId xmlns:a16="http://schemas.microsoft.com/office/drawing/2014/main" id="{2196C52D-C244-4837-A3FD-5040175076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34" name="Text Box 181">
          <a:extLst>
            <a:ext uri="{FF2B5EF4-FFF2-40B4-BE49-F238E27FC236}">
              <a16:creationId xmlns:a16="http://schemas.microsoft.com/office/drawing/2014/main" id="{0A1A0310-89F0-4BC1-BA8D-16F12A005AD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35" name="Text Box 182">
          <a:extLst>
            <a:ext uri="{FF2B5EF4-FFF2-40B4-BE49-F238E27FC236}">
              <a16:creationId xmlns:a16="http://schemas.microsoft.com/office/drawing/2014/main" id="{D756575F-CE58-4F98-9C81-BEFDD90565F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36" name="Text Box 183">
          <a:extLst>
            <a:ext uri="{FF2B5EF4-FFF2-40B4-BE49-F238E27FC236}">
              <a16:creationId xmlns:a16="http://schemas.microsoft.com/office/drawing/2014/main" id="{02CEFE1C-F32B-4EDE-8E70-6363261C535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37" name="Text Box 184">
          <a:extLst>
            <a:ext uri="{FF2B5EF4-FFF2-40B4-BE49-F238E27FC236}">
              <a16:creationId xmlns:a16="http://schemas.microsoft.com/office/drawing/2014/main" id="{1D040292-804A-4374-A62F-7B7CC1AAD4C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38" name="Text Box 185">
          <a:extLst>
            <a:ext uri="{FF2B5EF4-FFF2-40B4-BE49-F238E27FC236}">
              <a16:creationId xmlns:a16="http://schemas.microsoft.com/office/drawing/2014/main" id="{AB065CD3-D79F-41D0-A608-505293B016F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39" name="Text Box 186">
          <a:extLst>
            <a:ext uri="{FF2B5EF4-FFF2-40B4-BE49-F238E27FC236}">
              <a16:creationId xmlns:a16="http://schemas.microsoft.com/office/drawing/2014/main" id="{3F109F43-E3F6-4A39-9C44-FACB305AB2A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0" name="Text Box 187">
          <a:extLst>
            <a:ext uri="{FF2B5EF4-FFF2-40B4-BE49-F238E27FC236}">
              <a16:creationId xmlns:a16="http://schemas.microsoft.com/office/drawing/2014/main" id="{86CC727E-AD7A-4492-AAAA-AB84A171043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1" name="Text Box 188">
          <a:extLst>
            <a:ext uri="{FF2B5EF4-FFF2-40B4-BE49-F238E27FC236}">
              <a16:creationId xmlns:a16="http://schemas.microsoft.com/office/drawing/2014/main" id="{361C15EF-447B-4EF1-B40C-C5874D26EB5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2" name="Text Box 189">
          <a:extLst>
            <a:ext uri="{FF2B5EF4-FFF2-40B4-BE49-F238E27FC236}">
              <a16:creationId xmlns:a16="http://schemas.microsoft.com/office/drawing/2014/main" id="{84F4176F-1020-4ACF-A0A3-9FC5B682410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3" name="Text Box 190">
          <a:extLst>
            <a:ext uri="{FF2B5EF4-FFF2-40B4-BE49-F238E27FC236}">
              <a16:creationId xmlns:a16="http://schemas.microsoft.com/office/drawing/2014/main" id="{83AA0522-AB08-4DC4-8AC6-00D5E2F2AAB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4" name="Text Box 191">
          <a:extLst>
            <a:ext uri="{FF2B5EF4-FFF2-40B4-BE49-F238E27FC236}">
              <a16:creationId xmlns:a16="http://schemas.microsoft.com/office/drawing/2014/main" id="{5966AB5B-BC37-4D6D-A570-A7F1CCBCF3A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5" name="Text Box 192">
          <a:extLst>
            <a:ext uri="{FF2B5EF4-FFF2-40B4-BE49-F238E27FC236}">
              <a16:creationId xmlns:a16="http://schemas.microsoft.com/office/drawing/2014/main" id="{99FE8A7F-E888-462D-8698-5EE146A6B9E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6" name="Text Box 193">
          <a:extLst>
            <a:ext uri="{FF2B5EF4-FFF2-40B4-BE49-F238E27FC236}">
              <a16:creationId xmlns:a16="http://schemas.microsoft.com/office/drawing/2014/main" id="{00D1A6EF-76BE-424B-9449-40317F4DA53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7" name="Text Box 194">
          <a:extLst>
            <a:ext uri="{FF2B5EF4-FFF2-40B4-BE49-F238E27FC236}">
              <a16:creationId xmlns:a16="http://schemas.microsoft.com/office/drawing/2014/main" id="{1A93E208-B220-46E7-A823-00AAE582404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8" name="Text Box 195">
          <a:extLst>
            <a:ext uri="{FF2B5EF4-FFF2-40B4-BE49-F238E27FC236}">
              <a16:creationId xmlns:a16="http://schemas.microsoft.com/office/drawing/2014/main" id="{D5B99166-A6B9-40A9-B048-C1D77080340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49" name="Text Box 196">
          <a:extLst>
            <a:ext uri="{FF2B5EF4-FFF2-40B4-BE49-F238E27FC236}">
              <a16:creationId xmlns:a16="http://schemas.microsoft.com/office/drawing/2014/main" id="{AE9B4BB6-68F2-4C5F-8249-1A93EAFAEFC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0" name="Text Box 197">
          <a:extLst>
            <a:ext uri="{FF2B5EF4-FFF2-40B4-BE49-F238E27FC236}">
              <a16:creationId xmlns:a16="http://schemas.microsoft.com/office/drawing/2014/main" id="{D1905251-824A-4940-B36B-4B4B839947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1" name="Text Box 198">
          <a:extLst>
            <a:ext uri="{FF2B5EF4-FFF2-40B4-BE49-F238E27FC236}">
              <a16:creationId xmlns:a16="http://schemas.microsoft.com/office/drawing/2014/main" id="{2D13BF47-2B49-4DFE-916B-0DB41855F65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2" name="Text Box 199">
          <a:extLst>
            <a:ext uri="{FF2B5EF4-FFF2-40B4-BE49-F238E27FC236}">
              <a16:creationId xmlns:a16="http://schemas.microsoft.com/office/drawing/2014/main" id="{5733F226-CC94-4045-9BDF-FD2FC6B3060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3" name="Text Box 200">
          <a:extLst>
            <a:ext uri="{FF2B5EF4-FFF2-40B4-BE49-F238E27FC236}">
              <a16:creationId xmlns:a16="http://schemas.microsoft.com/office/drawing/2014/main" id="{7BAB6F2A-DBAD-4169-8C1F-5A9B39FD8DC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4" name="Text Box 201">
          <a:extLst>
            <a:ext uri="{FF2B5EF4-FFF2-40B4-BE49-F238E27FC236}">
              <a16:creationId xmlns:a16="http://schemas.microsoft.com/office/drawing/2014/main" id="{9845BA55-2FE5-4DFB-93E9-7CEF0C04A5B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5" name="Text Box 202">
          <a:extLst>
            <a:ext uri="{FF2B5EF4-FFF2-40B4-BE49-F238E27FC236}">
              <a16:creationId xmlns:a16="http://schemas.microsoft.com/office/drawing/2014/main" id="{5F8F8F8C-49CB-4959-A162-C203F6D6207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6" name="Text Box 203">
          <a:extLst>
            <a:ext uri="{FF2B5EF4-FFF2-40B4-BE49-F238E27FC236}">
              <a16:creationId xmlns:a16="http://schemas.microsoft.com/office/drawing/2014/main" id="{C0849A9B-38AE-4E68-B9DF-D0DFDBD62DE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7" name="Text Box 204">
          <a:extLst>
            <a:ext uri="{FF2B5EF4-FFF2-40B4-BE49-F238E27FC236}">
              <a16:creationId xmlns:a16="http://schemas.microsoft.com/office/drawing/2014/main" id="{A1257A4B-B7A8-471F-9313-532E92917E8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8" name="Text Box 205">
          <a:extLst>
            <a:ext uri="{FF2B5EF4-FFF2-40B4-BE49-F238E27FC236}">
              <a16:creationId xmlns:a16="http://schemas.microsoft.com/office/drawing/2014/main" id="{7A3CD308-E90B-4186-928F-E37F6BA83B8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59" name="Text Box 206">
          <a:extLst>
            <a:ext uri="{FF2B5EF4-FFF2-40B4-BE49-F238E27FC236}">
              <a16:creationId xmlns:a16="http://schemas.microsoft.com/office/drawing/2014/main" id="{95FF0F4F-E84E-4CE1-93F0-644B3FFCAF2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3960" name="Text Box 207">
          <a:extLst>
            <a:ext uri="{FF2B5EF4-FFF2-40B4-BE49-F238E27FC236}">
              <a16:creationId xmlns:a16="http://schemas.microsoft.com/office/drawing/2014/main" id="{4844C2A7-45D4-48F9-8F93-7A075ED78C2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3961" name="Text Box 208">
          <a:extLst>
            <a:ext uri="{FF2B5EF4-FFF2-40B4-BE49-F238E27FC236}">
              <a16:creationId xmlns:a16="http://schemas.microsoft.com/office/drawing/2014/main" id="{E893AD45-30D2-47B0-B593-A724D1A043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62" name="Text Box 209">
          <a:extLst>
            <a:ext uri="{FF2B5EF4-FFF2-40B4-BE49-F238E27FC236}">
              <a16:creationId xmlns:a16="http://schemas.microsoft.com/office/drawing/2014/main" id="{0EBAA54E-D429-45F3-BF8A-1CED017F9F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63" name="Text Box 210">
          <a:extLst>
            <a:ext uri="{FF2B5EF4-FFF2-40B4-BE49-F238E27FC236}">
              <a16:creationId xmlns:a16="http://schemas.microsoft.com/office/drawing/2014/main" id="{A61AA049-0C92-4B90-959C-1CBD6EE7F9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64" name="Text Box 211">
          <a:extLst>
            <a:ext uri="{FF2B5EF4-FFF2-40B4-BE49-F238E27FC236}">
              <a16:creationId xmlns:a16="http://schemas.microsoft.com/office/drawing/2014/main" id="{F5C75E0D-F4FC-4026-B033-76F7947ABAF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65" name="Text Box 212">
          <a:extLst>
            <a:ext uri="{FF2B5EF4-FFF2-40B4-BE49-F238E27FC236}">
              <a16:creationId xmlns:a16="http://schemas.microsoft.com/office/drawing/2014/main" id="{783AC18F-4F40-4EF3-9731-E493E379D04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66" name="Text Box 213">
          <a:extLst>
            <a:ext uri="{FF2B5EF4-FFF2-40B4-BE49-F238E27FC236}">
              <a16:creationId xmlns:a16="http://schemas.microsoft.com/office/drawing/2014/main" id="{B98664C5-7CC4-475C-84E8-2A7B02F07F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67" name="Text Box 214">
          <a:extLst>
            <a:ext uri="{FF2B5EF4-FFF2-40B4-BE49-F238E27FC236}">
              <a16:creationId xmlns:a16="http://schemas.microsoft.com/office/drawing/2014/main" id="{65233C37-7A51-4161-93AF-C542B16A38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68" name="Text Box 215">
          <a:extLst>
            <a:ext uri="{FF2B5EF4-FFF2-40B4-BE49-F238E27FC236}">
              <a16:creationId xmlns:a16="http://schemas.microsoft.com/office/drawing/2014/main" id="{C502DEEA-AD87-4A65-9E18-B1E7DEA7DA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69" name="Text Box 216">
          <a:extLst>
            <a:ext uri="{FF2B5EF4-FFF2-40B4-BE49-F238E27FC236}">
              <a16:creationId xmlns:a16="http://schemas.microsoft.com/office/drawing/2014/main" id="{0E121BE2-9F74-4C6D-87A7-921CD73675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70" name="Text Box 217">
          <a:extLst>
            <a:ext uri="{FF2B5EF4-FFF2-40B4-BE49-F238E27FC236}">
              <a16:creationId xmlns:a16="http://schemas.microsoft.com/office/drawing/2014/main" id="{3AABC270-842F-445A-81E3-EF9638942F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71" name="Text Box 218">
          <a:extLst>
            <a:ext uri="{FF2B5EF4-FFF2-40B4-BE49-F238E27FC236}">
              <a16:creationId xmlns:a16="http://schemas.microsoft.com/office/drawing/2014/main" id="{37141C50-269A-4DD1-8693-6577462465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72" name="Text Box 219">
          <a:extLst>
            <a:ext uri="{FF2B5EF4-FFF2-40B4-BE49-F238E27FC236}">
              <a16:creationId xmlns:a16="http://schemas.microsoft.com/office/drawing/2014/main" id="{1A8879E6-DFE6-4D98-98B7-04999A6D9F4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73" name="Text Box 220">
          <a:extLst>
            <a:ext uri="{FF2B5EF4-FFF2-40B4-BE49-F238E27FC236}">
              <a16:creationId xmlns:a16="http://schemas.microsoft.com/office/drawing/2014/main" id="{028A5879-78B1-476B-B9C8-254D8FC5BA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74" name="Text Box 221">
          <a:extLst>
            <a:ext uri="{FF2B5EF4-FFF2-40B4-BE49-F238E27FC236}">
              <a16:creationId xmlns:a16="http://schemas.microsoft.com/office/drawing/2014/main" id="{5F059240-09C8-47EB-9B4D-9C6642BEBF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75" name="Text Box 222">
          <a:extLst>
            <a:ext uri="{FF2B5EF4-FFF2-40B4-BE49-F238E27FC236}">
              <a16:creationId xmlns:a16="http://schemas.microsoft.com/office/drawing/2014/main" id="{E87780B8-4B43-49A5-9DA1-8C0B8BE2D04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76" name="Text Box 223">
          <a:extLst>
            <a:ext uri="{FF2B5EF4-FFF2-40B4-BE49-F238E27FC236}">
              <a16:creationId xmlns:a16="http://schemas.microsoft.com/office/drawing/2014/main" id="{B64FC377-5D8D-46AD-ACFA-7468DFF2D7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77" name="Text Box 224">
          <a:extLst>
            <a:ext uri="{FF2B5EF4-FFF2-40B4-BE49-F238E27FC236}">
              <a16:creationId xmlns:a16="http://schemas.microsoft.com/office/drawing/2014/main" id="{5A8B4145-0A1D-4526-9DB7-6692F7BA734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78" name="Text Box 225">
          <a:extLst>
            <a:ext uri="{FF2B5EF4-FFF2-40B4-BE49-F238E27FC236}">
              <a16:creationId xmlns:a16="http://schemas.microsoft.com/office/drawing/2014/main" id="{5084CE08-5EEA-4A6F-B5B7-4C7288F5F8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79" name="Text Box 226">
          <a:extLst>
            <a:ext uri="{FF2B5EF4-FFF2-40B4-BE49-F238E27FC236}">
              <a16:creationId xmlns:a16="http://schemas.microsoft.com/office/drawing/2014/main" id="{ADCEDAC2-6DDD-4755-B4E6-B0CA4F3AC6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80" name="Text Box 227">
          <a:extLst>
            <a:ext uri="{FF2B5EF4-FFF2-40B4-BE49-F238E27FC236}">
              <a16:creationId xmlns:a16="http://schemas.microsoft.com/office/drawing/2014/main" id="{0E47AF90-DCB1-407A-B64B-302680E173D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81" name="Text Box 228">
          <a:extLst>
            <a:ext uri="{FF2B5EF4-FFF2-40B4-BE49-F238E27FC236}">
              <a16:creationId xmlns:a16="http://schemas.microsoft.com/office/drawing/2014/main" id="{43E52134-AB44-44DD-8613-75FE134830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82" name="Text Box 229">
          <a:extLst>
            <a:ext uri="{FF2B5EF4-FFF2-40B4-BE49-F238E27FC236}">
              <a16:creationId xmlns:a16="http://schemas.microsoft.com/office/drawing/2014/main" id="{1AEBE8A0-B5B5-49A4-B61D-BB7B948518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83" name="Text Box 230">
          <a:extLst>
            <a:ext uri="{FF2B5EF4-FFF2-40B4-BE49-F238E27FC236}">
              <a16:creationId xmlns:a16="http://schemas.microsoft.com/office/drawing/2014/main" id="{32D2CCFC-4918-40DC-B5F7-BE9C48FF5B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84" name="Text Box 231">
          <a:extLst>
            <a:ext uri="{FF2B5EF4-FFF2-40B4-BE49-F238E27FC236}">
              <a16:creationId xmlns:a16="http://schemas.microsoft.com/office/drawing/2014/main" id="{86D35257-9B47-4E69-81F0-496AC3FADC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85" name="Text Box 232">
          <a:extLst>
            <a:ext uri="{FF2B5EF4-FFF2-40B4-BE49-F238E27FC236}">
              <a16:creationId xmlns:a16="http://schemas.microsoft.com/office/drawing/2014/main" id="{77165E98-5048-487E-8A9B-BA4C521C92A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86" name="Text Box 233">
          <a:extLst>
            <a:ext uri="{FF2B5EF4-FFF2-40B4-BE49-F238E27FC236}">
              <a16:creationId xmlns:a16="http://schemas.microsoft.com/office/drawing/2014/main" id="{59B6826D-C29F-449C-AA7E-98FFD88C9D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87" name="Text Box 234">
          <a:extLst>
            <a:ext uri="{FF2B5EF4-FFF2-40B4-BE49-F238E27FC236}">
              <a16:creationId xmlns:a16="http://schemas.microsoft.com/office/drawing/2014/main" id="{250A51CC-12AE-491A-9C18-DF38F74298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88" name="Text Box 235">
          <a:extLst>
            <a:ext uri="{FF2B5EF4-FFF2-40B4-BE49-F238E27FC236}">
              <a16:creationId xmlns:a16="http://schemas.microsoft.com/office/drawing/2014/main" id="{07FDE4FC-2CC0-4261-8538-0689A6C6FD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89" name="Text Box 236">
          <a:extLst>
            <a:ext uri="{FF2B5EF4-FFF2-40B4-BE49-F238E27FC236}">
              <a16:creationId xmlns:a16="http://schemas.microsoft.com/office/drawing/2014/main" id="{33742DC0-D6BF-4291-AE27-0AC877ED66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3990" name="Text Box 237">
          <a:extLst>
            <a:ext uri="{FF2B5EF4-FFF2-40B4-BE49-F238E27FC236}">
              <a16:creationId xmlns:a16="http://schemas.microsoft.com/office/drawing/2014/main" id="{6EEB8FF0-422F-451A-87BA-AAECF42551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91" name="Text Box 238">
          <a:extLst>
            <a:ext uri="{FF2B5EF4-FFF2-40B4-BE49-F238E27FC236}">
              <a16:creationId xmlns:a16="http://schemas.microsoft.com/office/drawing/2014/main" id="{4D6D3A23-CDFA-4EEC-A711-A6278619DE1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92" name="Text Box 239">
          <a:extLst>
            <a:ext uri="{FF2B5EF4-FFF2-40B4-BE49-F238E27FC236}">
              <a16:creationId xmlns:a16="http://schemas.microsoft.com/office/drawing/2014/main" id="{418E036D-C6D3-45E6-84C6-CE593A2B74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93" name="Text Box 240">
          <a:extLst>
            <a:ext uri="{FF2B5EF4-FFF2-40B4-BE49-F238E27FC236}">
              <a16:creationId xmlns:a16="http://schemas.microsoft.com/office/drawing/2014/main" id="{BC6C4C5A-2FCE-4A69-9183-88CDBBF678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94" name="Text Box 241">
          <a:extLst>
            <a:ext uri="{FF2B5EF4-FFF2-40B4-BE49-F238E27FC236}">
              <a16:creationId xmlns:a16="http://schemas.microsoft.com/office/drawing/2014/main" id="{2FC7C2C7-7A37-4173-A74B-45CA4B34E0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95" name="Text Box 242">
          <a:extLst>
            <a:ext uri="{FF2B5EF4-FFF2-40B4-BE49-F238E27FC236}">
              <a16:creationId xmlns:a16="http://schemas.microsoft.com/office/drawing/2014/main" id="{B739066C-C0BF-46AA-B902-1378BC6723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96" name="Text Box 243">
          <a:extLst>
            <a:ext uri="{FF2B5EF4-FFF2-40B4-BE49-F238E27FC236}">
              <a16:creationId xmlns:a16="http://schemas.microsoft.com/office/drawing/2014/main" id="{42D50EF1-6184-49F6-BB60-44650B4120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3997" name="Text Box 244">
          <a:extLst>
            <a:ext uri="{FF2B5EF4-FFF2-40B4-BE49-F238E27FC236}">
              <a16:creationId xmlns:a16="http://schemas.microsoft.com/office/drawing/2014/main" id="{12545269-F234-4860-A8F4-8B8E0B7939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98" name="Text Box 245">
          <a:extLst>
            <a:ext uri="{FF2B5EF4-FFF2-40B4-BE49-F238E27FC236}">
              <a16:creationId xmlns:a16="http://schemas.microsoft.com/office/drawing/2014/main" id="{7C10BC5E-A7A4-42C7-BD9F-99AD7E570C3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3999" name="Text Box 246">
          <a:extLst>
            <a:ext uri="{FF2B5EF4-FFF2-40B4-BE49-F238E27FC236}">
              <a16:creationId xmlns:a16="http://schemas.microsoft.com/office/drawing/2014/main" id="{4B197FF2-0117-464E-8879-1DA5C8C4D7C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000" name="Text Box 247">
          <a:extLst>
            <a:ext uri="{FF2B5EF4-FFF2-40B4-BE49-F238E27FC236}">
              <a16:creationId xmlns:a16="http://schemas.microsoft.com/office/drawing/2014/main" id="{487F2D06-5DD7-4D2B-AD29-6B5158D42F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001" name="Text Box 248">
          <a:extLst>
            <a:ext uri="{FF2B5EF4-FFF2-40B4-BE49-F238E27FC236}">
              <a16:creationId xmlns:a16="http://schemas.microsoft.com/office/drawing/2014/main" id="{4059748C-C888-480B-8538-DD65A3AFBE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02" name="Text Box 249">
          <a:extLst>
            <a:ext uri="{FF2B5EF4-FFF2-40B4-BE49-F238E27FC236}">
              <a16:creationId xmlns:a16="http://schemas.microsoft.com/office/drawing/2014/main" id="{5B9B5D92-9862-45BA-83B0-8ECD35B09F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03" name="Text Box 250">
          <a:extLst>
            <a:ext uri="{FF2B5EF4-FFF2-40B4-BE49-F238E27FC236}">
              <a16:creationId xmlns:a16="http://schemas.microsoft.com/office/drawing/2014/main" id="{94015992-58BB-4313-AC88-D6549460976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004" name="Text Box 251">
          <a:extLst>
            <a:ext uri="{FF2B5EF4-FFF2-40B4-BE49-F238E27FC236}">
              <a16:creationId xmlns:a16="http://schemas.microsoft.com/office/drawing/2014/main" id="{28552E7E-0A79-4F3D-9371-E1BA2312E9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05" name="Text Box 252">
          <a:extLst>
            <a:ext uri="{FF2B5EF4-FFF2-40B4-BE49-F238E27FC236}">
              <a16:creationId xmlns:a16="http://schemas.microsoft.com/office/drawing/2014/main" id="{7825B77B-F696-4911-B3A1-E86828617B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06" name="Text Box 253">
          <a:extLst>
            <a:ext uri="{FF2B5EF4-FFF2-40B4-BE49-F238E27FC236}">
              <a16:creationId xmlns:a16="http://schemas.microsoft.com/office/drawing/2014/main" id="{FE3E3F9D-CD14-43A7-92BE-2560D5199D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007" name="Text Box 254">
          <a:extLst>
            <a:ext uri="{FF2B5EF4-FFF2-40B4-BE49-F238E27FC236}">
              <a16:creationId xmlns:a16="http://schemas.microsoft.com/office/drawing/2014/main" id="{3BEFEB51-F17B-4A39-ACAF-6339FD707A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08" name="Text Box 255">
          <a:extLst>
            <a:ext uri="{FF2B5EF4-FFF2-40B4-BE49-F238E27FC236}">
              <a16:creationId xmlns:a16="http://schemas.microsoft.com/office/drawing/2014/main" id="{7E001CFD-4CF6-4FC9-B3FA-EBBB7500BA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09" name="Text Box 256">
          <a:extLst>
            <a:ext uri="{FF2B5EF4-FFF2-40B4-BE49-F238E27FC236}">
              <a16:creationId xmlns:a16="http://schemas.microsoft.com/office/drawing/2014/main" id="{2A452455-13F6-4693-8220-E5CCCA67CD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010" name="Text Box 257">
          <a:extLst>
            <a:ext uri="{FF2B5EF4-FFF2-40B4-BE49-F238E27FC236}">
              <a16:creationId xmlns:a16="http://schemas.microsoft.com/office/drawing/2014/main" id="{940DDADE-1EBE-44C9-8258-7D4D5F8E82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11" name="Text Box 258">
          <a:extLst>
            <a:ext uri="{FF2B5EF4-FFF2-40B4-BE49-F238E27FC236}">
              <a16:creationId xmlns:a16="http://schemas.microsoft.com/office/drawing/2014/main" id="{8A09E28F-AA5A-4A0F-B5E0-19413816DE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12" name="Text Box 259">
          <a:extLst>
            <a:ext uri="{FF2B5EF4-FFF2-40B4-BE49-F238E27FC236}">
              <a16:creationId xmlns:a16="http://schemas.microsoft.com/office/drawing/2014/main" id="{9D5DAF14-55A1-4DA3-ABF4-B45570F915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13" name="Text Box 260">
          <a:extLst>
            <a:ext uri="{FF2B5EF4-FFF2-40B4-BE49-F238E27FC236}">
              <a16:creationId xmlns:a16="http://schemas.microsoft.com/office/drawing/2014/main" id="{C48B0258-0CF8-4BFA-BEC0-E40C76A113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14" name="Text Box 261">
          <a:extLst>
            <a:ext uri="{FF2B5EF4-FFF2-40B4-BE49-F238E27FC236}">
              <a16:creationId xmlns:a16="http://schemas.microsoft.com/office/drawing/2014/main" id="{F5FA9441-50B7-46B8-821C-B61688C84B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15" name="Text Box 262">
          <a:extLst>
            <a:ext uri="{FF2B5EF4-FFF2-40B4-BE49-F238E27FC236}">
              <a16:creationId xmlns:a16="http://schemas.microsoft.com/office/drawing/2014/main" id="{C69429D5-1193-4196-BF04-44F9851665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16" name="Text Box 263">
          <a:extLst>
            <a:ext uri="{FF2B5EF4-FFF2-40B4-BE49-F238E27FC236}">
              <a16:creationId xmlns:a16="http://schemas.microsoft.com/office/drawing/2014/main" id="{11B73723-3159-488E-9DFD-70388B19F9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17" name="Text Box 264">
          <a:extLst>
            <a:ext uri="{FF2B5EF4-FFF2-40B4-BE49-F238E27FC236}">
              <a16:creationId xmlns:a16="http://schemas.microsoft.com/office/drawing/2014/main" id="{91E49D06-B427-4854-8D34-A5C208DB71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18" name="Text Box 265">
          <a:extLst>
            <a:ext uri="{FF2B5EF4-FFF2-40B4-BE49-F238E27FC236}">
              <a16:creationId xmlns:a16="http://schemas.microsoft.com/office/drawing/2014/main" id="{1DEC47DD-4988-4A47-9ACC-97CC22EA4B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19" name="Text Box 266">
          <a:extLst>
            <a:ext uri="{FF2B5EF4-FFF2-40B4-BE49-F238E27FC236}">
              <a16:creationId xmlns:a16="http://schemas.microsoft.com/office/drawing/2014/main" id="{2A4226FC-4E63-4961-B107-098AF78C6D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20" name="Text Box 267">
          <a:extLst>
            <a:ext uri="{FF2B5EF4-FFF2-40B4-BE49-F238E27FC236}">
              <a16:creationId xmlns:a16="http://schemas.microsoft.com/office/drawing/2014/main" id="{13B0C518-1796-49CE-8E69-6F29CD291E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021" name="Text Box 268">
          <a:extLst>
            <a:ext uri="{FF2B5EF4-FFF2-40B4-BE49-F238E27FC236}">
              <a16:creationId xmlns:a16="http://schemas.microsoft.com/office/drawing/2014/main" id="{5B23172F-736B-4E0C-8C25-F28C3B44B6F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22" name="Text Box 269">
          <a:extLst>
            <a:ext uri="{FF2B5EF4-FFF2-40B4-BE49-F238E27FC236}">
              <a16:creationId xmlns:a16="http://schemas.microsoft.com/office/drawing/2014/main" id="{7790C26D-0248-4EFE-A4B9-AAEE6ED243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23" name="Text Box 270">
          <a:extLst>
            <a:ext uri="{FF2B5EF4-FFF2-40B4-BE49-F238E27FC236}">
              <a16:creationId xmlns:a16="http://schemas.microsoft.com/office/drawing/2014/main" id="{F7E15EFC-87CD-478C-A2BF-93FAF1952E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024" name="Text Box 271">
          <a:extLst>
            <a:ext uri="{FF2B5EF4-FFF2-40B4-BE49-F238E27FC236}">
              <a16:creationId xmlns:a16="http://schemas.microsoft.com/office/drawing/2014/main" id="{8AB356CD-B3E1-4E70-A425-35767F6A95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25" name="Text Box 272">
          <a:extLst>
            <a:ext uri="{FF2B5EF4-FFF2-40B4-BE49-F238E27FC236}">
              <a16:creationId xmlns:a16="http://schemas.microsoft.com/office/drawing/2014/main" id="{CABA3A87-0A8E-4196-9373-1E9DCD1A45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26" name="Text Box 273">
          <a:extLst>
            <a:ext uri="{FF2B5EF4-FFF2-40B4-BE49-F238E27FC236}">
              <a16:creationId xmlns:a16="http://schemas.microsoft.com/office/drawing/2014/main" id="{865F39F9-01BA-485F-B90D-74A536F235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027" name="Text Box 274">
          <a:extLst>
            <a:ext uri="{FF2B5EF4-FFF2-40B4-BE49-F238E27FC236}">
              <a16:creationId xmlns:a16="http://schemas.microsoft.com/office/drawing/2014/main" id="{D71D6EA4-47EF-412D-9734-7ECCEDBED7D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28" name="Text Box 275">
          <a:extLst>
            <a:ext uri="{FF2B5EF4-FFF2-40B4-BE49-F238E27FC236}">
              <a16:creationId xmlns:a16="http://schemas.microsoft.com/office/drawing/2014/main" id="{04488013-6223-4256-8A8C-04C92EABA5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29" name="Text Box 276">
          <a:extLst>
            <a:ext uri="{FF2B5EF4-FFF2-40B4-BE49-F238E27FC236}">
              <a16:creationId xmlns:a16="http://schemas.microsoft.com/office/drawing/2014/main" id="{591E7F14-4268-4D43-AB47-BDE4BB7EAB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030" name="Text Box 277">
          <a:extLst>
            <a:ext uri="{FF2B5EF4-FFF2-40B4-BE49-F238E27FC236}">
              <a16:creationId xmlns:a16="http://schemas.microsoft.com/office/drawing/2014/main" id="{1F67885D-C0DE-401E-B18E-46F0288BDD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31" name="Text Box 278">
          <a:extLst>
            <a:ext uri="{FF2B5EF4-FFF2-40B4-BE49-F238E27FC236}">
              <a16:creationId xmlns:a16="http://schemas.microsoft.com/office/drawing/2014/main" id="{739142CB-C3E0-40AF-9EDE-3225D489B3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32" name="Text Box 279">
          <a:extLst>
            <a:ext uri="{FF2B5EF4-FFF2-40B4-BE49-F238E27FC236}">
              <a16:creationId xmlns:a16="http://schemas.microsoft.com/office/drawing/2014/main" id="{35290BEB-8647-4154-AC7B-3BC6581A86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33" name="Text Box 280">
          <a:extLst>
            <a:ext uri="{FF2B5EF4-FFF2-40B4-BE49-F238E27FC236}">
              <a16:creationId xmlns:a16="http://schemas.microsoft.com/office/drawing/2014/main" id="{30DEA0CB-DE09-4280-8FED-7EF227CE9BD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34" name="Text Box 281">
          <a:extLst>
            <a:ext uri="{FF2B5EF4-FFF2-40B4-BE49-F238E27FC236}">
              <a16:creationId xmlns:a16="http://schemas.microsoft.com/office/drawing/2014/main" id="{088647C2-B132-429B-A4B8-A1398307870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35" name="Text Box 282">
          <a:extLst>
            <a:ext uri="{FF2B5EF4-FFF2-40B4-BE49-F238E27FC236}">
              <a16:creationId xmlns:a16="http://schemas.microsoft.com/office/drawing/2014/main" id="{ADD0F880-62C3-45F6-8F04-22F6384604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36" name="Text Box 283">
          <a:extLst>
            <a:ext uri="{FF2B5EF4-FFF2-40B4-BE49-F238E27FC236}">
              <a16:creationId xmlns:a16="http://schemas.microsoft.com/office/drawing/2014/main" id="{08D9FFFA-5B68-41B1-AC50-DB8196303F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37" name="Text Box 284">
          <a:extLst>
            <a:ext uri="{FF2B5EF4-FFF2-40B4-BE49-F238E27FC236}">
              <a16:creationId xmlns:a16="http://schemas.microsoft.com/office/drawing/2014/main" id="{9A034D2A-99B5-411D-B833-826269281E6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38" name="Text Box 285">
          <a:extLst>
            <a:ext uri="{FF2B5EF4-FFF2-40B4-BE49-F238E27FC236}">
              <a16:creationId xmlns:a16="http://schemas.microsoft.com/office/drawing/2014/main" id="{678C785C-F646-433E-A24A-BBDC4CCF8E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39" name="Text Box 286">
          <a:extLst>
            <a:ext uri="{FF2B5EF4-FFF2-40B4-BE49-F238E27FC236}">
              <a16:creationId xmlns:a16="http://schemas.microsoft.com/office/drawing/2014/main" id="{35A59315-9635-4813-8FBB-25F1E69B6A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40" name="Text Box 287">
          <a:extLst>
            <a:ext uri="{FF2B5EF4-FFF2-40B4-BE49-F238E27FC236}">
              <a16:creationId xmlns:a16="http://schemas.microsoft.com/office/drawing/2014/main" id="{52289697-F6C7-486E-A99D-8DE60B5715D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41" name="Text Box 288">
          <a:extLst>
            <a:ext uri="{FF2B5EF4-FFF2-40B4-BE49-F238E27FC236}">
              <a16:creationId xmlns:a16="http://schemas.microsoft.com/office/drawing/2014/main" id="{F50848A5-DC88-4647-81F7-05E4AFEED3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42" name="Text Box 289">
          <a:extLst>
            <a:ext uri="{FF2B5EF4-FFF2-40B4-BE49-F238E27FC236}">
              <a16:creationId xmlns:a16="http://schemas.microsoft.com/office/drawing/2014/main" id="{7E9A7844-C899-4EBC-A98E-8F5D931E1F8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43" name="Text Box 290">
          <a:extLst>
            <a:ext uri="{FF2B5EF4-FFF2-40B4-BE49-F238E27FC236}">
              <a16:creationId xmlns:a16="http://schemas.microsoft.com/office/drawing/2014/main" id="{4B2DC62E-B962-43A5-9E43-0925691C9A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44" name="Text Box 291">
          <a:extLst>
            <a:ext uri="{FF2B5EF4-FFF2-40B4-BE49-F238E27FC236}">
              <a16:creationId xmlns:a16="http://schemas.microsoft.com/office/drawing/2014/main" id="{FB755D41-8B43-497D-931A-94DC84C471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45" name="Text Box 292">
          <a:extLst>
            <a:ext uri="{FF2B5EF4-FFF2-40B4-BE49-F238E27FC236}">
              <a16:creationId xmlns:a16="http://schemas.microsoft.com/office/drawing/2014/main" id="{170DA429-25F1-46E4-A6B6-B90B6F6E8A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46" name="Text Box 293">
          <a:extLst>
            <a:ext uri="{FF2B5EF4-FFF2-40B4-BE49-F238E27FC236}">
              <a16:creationId xmlns:a16="http://schemas.microsoft.com/office/drawing/2014/main" id="{2C932814-06DC-4C99-B883-E9A7E63D2A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47" name="Text Box 294">
          <a:extLst>
            <a:ext uri="{FF2B5EF4-FFF2-40B4-BE49-F238E27FC236}">
              <a16:creationId xmlns:a16="http://schemas.microsoft.com/office/drawing/2014/main" id="{64A895F6-065E-46D2-AA0D-CC67064892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48" name="Text Box 295">
          <a:extLst>
            <a:ext uri="{FF2B5EF4-FFF2-40B4-BE49-F238E27FC236}">
              <a16:creationId xmlns:a16="http://schemas.microsoft.com/office/drawing/2014/main" id="{AD2F43CC-C796-4EE7-B278-7B9DB941C58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49" name="Text Box 296">
          <a:extLst>
            <a:ext uri="{FF2B5EF4-FFF2-40B4-BE49-F238E27FC236}">
              <a16:creationId xmlns:a16="http://schemas.microsoft.com/office/drawing/2014/main" id="{8DC91434-EE2C-48FA-AAE3-DB002D7972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50" name="Text Box 297">
          <a:extLst>
            <a:ext uri="{FF2B5EF4-FFF2-40B4-BE49-F238E27FC236}">
              <a16:creationId xmlns:a16="http://schemas.microsoft.com/office/drawing/2014/main" id="{BED8A286-EE15-4539-BC51-E3ED20522F3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51" name="Text Box 298">
          <a:extLst>
            <a:ext uri="{FF2B5EF4-FFF2-40B4-BE49-F238E27FC236}">
              <a16:creationId xmlns:a16="http://schemas.microsoft.com/office/drawing/2014/main" id="{5E38A879-40D2-43E9-83A0-080C725057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52" name="Text Box 299">
          <a:extLst>
            <a:ext uri="{FF2B5EF4-FFF2-40B4-BE49-F238E27FC236}">
              <a16:creationId xmlns:a16="http://schemas.microsoft.com/office/drawing/2014/main" id="{4B99BE62-3452-451C-BACD-208E9BE7A06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53" name="Text Box 300">
          <a:extLst>
            <a:ext uri="{FF2B5EF4-FFF2-40B4-BE49-F238E27FC236}">
              <a16:creationId xmlns:a16="http://schemas.microsoft.com/office/drawing/2014/main" id="{5BFB1DAC-E5B3-4EB9-BFD3-19331C970D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54" name="Text Box 301">
          <a:extLst>
            <a:ext uri="{FF2B5EF4-FFF2-40B4-BE49-F238E27FC236}">
              <a16:creationId xmlns:a16="http://schemas.microsoft.com/office/drawing/2014/main" id="{32461C2F-D4AD-42E2-B66E-CF27FBCAFF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55" name="Text Box 302">
          <a:extLst>
            <a:ext uri="{FF2B5EF4-FFF2-40B4-BE49-F238E27FC236}">
              <a16:creationId xmlns:a16="http://schemas.microsoft.com/office/drawing/2014/main" id="{A92349BC-9FF6-4D9D-A75E-C9DAEB9700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56" name="Text Box 303">
          <a:extLst>
            <a:ext uri="{FF2B5EF4-FFF2-40B4-BE49-F238E27FC236}">
              <a16:creationId xmlns:a16="http://schemas.microsoft.com/office/drawing/2014/main" id="{FC6A4419-44F1-49A4-916D-B49DA411B1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57" name="Text Box 304">
          <a:extLst>
            <a:ext uri="{FF2B5EF4-FFF2-40B4-BE49-F238E27FC236}">
              <a16:creationId xmlns:a16="http://schemas.microsoft.com/office/drawing/2014/main" id="{9CBAD858-5B77-4161-AF5A-7961B833C5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58" name="Text Box 305">
          <a:extLst>
            <a:ext uri="{FF2B5EF4-FFF2-40B4-BE49-F238E27FC236}">
              <a16:creationId xmlns:a16="http://schemas.microsoft.com/office/drawing/2014/main" id="{3A73A8A5-8FC9-4CE5-9335-ADF30EFE89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59" name="Text Box 306">
          <a:extLst>
            <a:ext uri="{FF2B5EF4-FFF2-40B4-BE49-F238E27FC236}">
              <a16:creationId xmlns:a16="http://schemas.microsoft.com/office/drawing/2014/main" id="{B34CE8D4-EA0B-4EB3-A228-C5EBE02C725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60" name="Text Box 307">
          <a:extLst>
            <a:ext uri="{FF2B5EF4-FFF2-40B4-BE49-F238E27FC236}">
              <a16:creationId xmlns:a16="http://schemas.microsoft.com/office/drawing/2014/main" id="{B2A2ED03-64E7-4809-ACAB-FF07CEF4BDC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61" name="Text Box 308">
          <a:extLst>
            <a:ext uri="{FF2B5EF4-FFF2-40B4-BE49-F238E27FC236}">
              <a16:creationId xmlns:a16="http://schemas.microsoft.com/office/drawing/2014/main" id="{ADE6AEB1-76AE-413D-B7C9-568461656A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62" name="Text Box 309">
          <a:extLst>
            <a:ext uri="{FF2B5EF4-FFF2-40B4-BE49-F238E27FC236}">
              <a16:creationId xmlns:a16="http://schemas.microsoft.com/office/drawing/2014/main" id="{90946BA0-1850-4AB9-83D0-D70510DE547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63" name="Text Box 310">
          <a:extLst>
            <a:ext uri="{FF2B5EF4-FFF2-40B4-BE49-F238E27FC236}">
              <a16:creationId xmlns:a16="http://schemas.microsoft.com/office/drawing/2014/main" id="{E07A48AA-C935-4027-91F8-F4AC25EF36A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64" name="Text Box 311">
          <a:extLst>
            <a:ext uri="{FF2B5EF4-FFF2-40B4-BE49-F238E27FC236}">
              <a16:creationId xmlns:a16="http://schemas.microsoft.com/office/drawing/2014/main" id="{5305728B-DEBE-45F3-BCC3-03C37A53DCE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65" name="Text Box 312">
          <a:extLst>
            <a:ext uri="{FF2B5EF4-FFF2-40B4-BE49-F238E27FC236}">
              <a16:creationId xmlns:a16="http://schemas.microsoft.com/office/drawing/2014/main" id="{630A14B2-6611-444A-8EF7-216C39AC9A0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66" name="Text Box 313">
          <a:extLst>
            <a:ext uri="{FF2B5EF4-FFF2-40B4-BE49-F238E27FC236}">
              <a16:creationId xmlns:a16="http://schemas.microsoft.com/office/drawing/2014/main" id="{D683939D-A1A9-4C07-824A-E6AEEFAD613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67" name="Text Box 314">
          <a:extLst>
            <a:ext uri="{FF2B5EF4-FFF2-40B4-BE49-F238E27FC236}">
              <a16:creationId xmlns:a16="http://schemas.microsoft.com/office/drawing/2014/main" id="{5F2B7E71-72CA-40D2-B539-5A7163B1855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68" name="Text Box 315">
          <a:extLst>
            <a:ext uri="{FF2B5EF4-FFF2-40B4-BE49-F238E27FC236}">
              <a16:creationId xmlns:a16="http://schemas.microsoft.com/office/drawing/2014/main" id="{05FF429A-9F3F-4401-825F-21B52DACC12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69" name="Text Box 316">
          <a:extLst>
            <a:ext uri="{FF2B5EF4-FFF2-40B4-BE49-F238E27FC236}">
              <a16:creationId xmlns:a16="http://schemas.microsoft.com/office/drawing/2014/main" id="{4468C57A-C2E2-4725-8079-73C40360809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0" name="Text Box 317">
          <a:extLst>
            <a:ext uri="{FF2B5EF4-FFF2-40B4-BE49-F238E27FC236}">
              <a16:creationId xmlns:a16="http://schemas.microsoft.com/office/drawing/2014/main" id="{6DFC63E8-D6C5-4988-B246-F8E73A77EA1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1" name="Text Box 318">
          <a:extLst>
            <a:ext uri="{FF2B5EF4-FFF2-40B4-BE49-F238E27FC236}">
              <a16:creationId xmlns:a16="http://schemas.microsoft.com/office/drawing/2014/main" id="{9087AEBF-A89F-4219-937D-37E30D1C31F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2" name="Text Box 319">
          <a:extLst>
            <a:ext uri="{FF2B5EF4-FFF2-40B4-BE49-F238E27FC236}">
              <a16:creationId xmlns:a16="http://schemas.microsoft.com/office/drawing/2014/main" id="{680F8A20-F6E7-4C46-90CA-9E152A9440D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3" name="Text Box 320">
          <a:extLst>
            <a:ext uri="{FF2B5EF4-FFF2-40B4-BE49-F238E27FC236}">
              <a16:creationId xmlns:a16="http://schemas.microsoft.com/office/drawing/2014/main" id="{88A13458-8E34-456D-A886-0B7A6013AC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4" name="Text Box 321">
          <a:extLst>
            <a:ext uri="{FF2B5EF4-FFF2-40B4-BE49-F238E27FC236}">
              <a16:creationId xmlns:a16="http://schemas.microsoft.com/office/drawing/2014/main" id="{7AA59AA7-A60E-4DE6-8650-ECE68D6FA29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5" name="Text Box 322">
          <a:extLst>
            <a:ext uri="{FF2B5EF4-FFF2-40B4-BE49-F238E27FC236}">
              <a16:creationId xmlns:a16="http://schemas.microsoft.com/office/drawing/2014/main" id="{44977008-C851-4801-B59A-07EFB7D3337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6" name="Text Box 323">
          <a:extLst>
            <a:ext uri="{FF2B5EF4-FFF2-40B4-BE49-F238E27FC236}">
              <a16:creationId xmlns:a16="http://schemas.microsoft.com/office/drawing/2014/main" id="{B4F387FB-181C-474A-93AE-9CE8C536AFD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7" name="Text Box 324">
          <a:extLst>
            <a:ext uri="{FF2B5EF4-FFF2-40B4-BE49-F238E27FC236}">
              <a16:creationId xmlns:a16="http://schemas.microsoft.com/office/drawing/2014/main" id="{EB3E6A90-6510-4E8D-BD4A-42A5D6D241E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8" name="Text Box 325">
          <a:extLst>
            <a:ext uri="{FF2B5EF4-FFF2-40B4-BE49-F238E27FC236}">
              <a16:creationId xmlns:a16="http://schemas.microsoft.com/office/drawing/2014/main" id="{E3052222-9598-425E-959A-B302D0EE401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79" name="Text Box 326">
          <a:extLst>
            <a:ext uri="{FF2B5EF4-FFF2-40B4-BE49-F238E27FC236}">
              <a16:creationId xmlns:a16="http://schemas.microsoft.com/office/drawing/2014/main" id="{9DEB7D20-A810-483F-B9A2-6E42BE4936D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0" name="Text Box 327">
          <a:extLst>
            <a:ext uri="{FF2B5EF4-FFF2-40B4-BE49-F238E27FC236}">
              <a16:creationId xmlns:a16="http://schemas.microsoft.com/office/drawing/2014/main" id="{22CEE693-8FCF-4454-BEEA-C786525C4D2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1" name="Text Box 328">
          <a:extLst>
            <a:ext uri="{FF2B5EF4-FFF2-40B4-BE49-F238E27FC236}">
              <a16:creationId xmlns:a16="http://schemas.microsoft.com/office/drawing/2014/main" id="{58CE5D53-5C71-4E4E-BBBA-1DD011D291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2" name="Text Box 329">
          <a:extLst>
            <a:ext uri="{FF2B5EF4-FFF2-40B4-BE49-F238E27FC236}">
              <a16:creationId xmlns:a16="http://schemas.microsoft.com/office/drawing/2014/main" id="{D52E54BF-3203-43D2-B700-8ABCD93689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3" name="Text Box 330">
          <a:extLst>
            <a:ext uri="{FF2B5EF4-FFF2-40B4-BE49-F238E27FC236}">
              <a16:creationId xmlns:a16="http://schemas.microsoft.com/office/drawing/2014/main" id="{8678C684-1FC5-4552-B9E4-8DC9F362CDF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4" name="Text Box 331">
          <a:extLst>
            <a:ext uri="{FF2B5EF4-FFF2-40B4-BE49-F238E27FC236}">
              <a16:creationId xmlns:a16="http://schemas.microsoft.com/office/drawing/2014/main" id="{4D1F23E1-959E-4009-A39E-E13BD8D0DD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5" name="Text Box 332">
          <a:extLst>
            <a:ext uri="{FF2B5EF4-FFF2-40B4-BE49-F238E27FC236}">
              <a16:creationId xmlns:a16="http://schemas.microsoft.com/office/drawing/2014/main" id="{B72D94C7-937B-470F-B353-49CEB65FBA8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6" name="Text Box 333">
          <a:extLst>
            <a:ext uri="{FF2B5EF4-FFF2-40B4-BE49-F238E27FC236}">
              <a16:creationId xmlns:a16="http://schemas.microsoft.com/office/drawing/2014/main" id="{C87ECEC2-7EB0-4E92-A00C-1C313121D2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7" name="Text Box 334">
          <a:extLst>
            <a:ext uri="{FF2B5EF4-FFF2-40B4-BE49-F238E27FC236}">
              <a16:creationId xmlns:a16="http://schemas.microsoft.com/office/drawing/2014/main" id="{CB96009C-0981-4403-A152-CE40FB55357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88" name="Text Box 335">
          <a:extLst>
            <a:ext uri="{FF2B5EF4-FFF2-40B4-BE49-F238E27FC236}">
              <a16:creationId xmlns:a16="http://schemas.microsoft.com/office/drawing/2014/main" id="{0771CCD9-7EDF-40A7-A678-EDAB3E5F918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89" name="Text Box 336">
          <a:extLst>
            <a:ext uri="{FF2B5EF4-FFF2-40B4-BE49-F238E27FC236}">
              <a16:creationId xmlns:a16="http://schemas.microsoft.com/office/drawing/2014/main" id="{B0B673E4-00D0-4275-AB16-B29A94FA42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90" name="Text Box 337">
          <a:extLst>
            <a:ext uri="{FF2B5EF4-FFF2-40B4-BE49-F238E27FC236}">
              <a16:creationId xmlns:a16="http://schemas.microsoft.com/office/drawing/2014/main" id="{AB91B2E8-02B7-4B1A-9650-ACF2F3D8204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91" name="Text Box 338">
          <a:extLst>
            <a:ext uri="{FF2B5EF4-FFF2-40B4-BE49-F238E27FC236}">
              <a16:creationId xmlns:a16="http://schemas.microsoft.com/office/drawing/2014/main" id="{BCC1D354-27AD-47B9-84FA-F03576F4E76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92" name="Text Box 339">
          <a:extLst>
            <a:ext uri="{FF2B5EF4-FFF2-40B4-BE49-F238E27FC236}">
              <a16:creationId xmlns:a16="http://schemas.microsoft.com/office/drawing/2014/main" id="{C2258CB2-CD48-4402-A467-DE297BC085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93" name="Text Box 340">
          <a:extLst>
            <a:ext uri="{FF2B5EF4-FFF2-40B4-BE49-F238E27FC236}">
              <a16:creationId xmlns:a16="http://schemas.microsoft.com/office/drawing/2014/main" id="{DBACB36B-9A35-4738-AE43-3FCCF140CE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94" name="Text Box 341">
          <a:extLst>
            <a:ext uri="{FF2B5EF4-FFF2-40B4-BE49-F238E27FC236}">
              <a16:creationId xmlns:a16="http://schemas.microsoft.com/office/drawing/2014/main" id="{829CDD6D-6E56-411B-B86C-22917B73D5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95" name="Text Box 342">
          <a:extLst>
            <a:ext uri="{FF2B5EF4-FFF2-40B4-BE49-F238E27FC236}">
              <a16:creationId xmlns:a16="http://schemas.microsoft.com/office/drawing/2014/main" id="{7D958108-855C-4322-8F50-3B2823363BE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096" name="Text Box 343">
          <a:extLst>
            <a:ext uri="{FF2B5EF4-FFF2-40B4-BE49-F238E27FC236}">
              <a16:creationId xmlns:a16="http://schemas.microsoft.com/office/drawing/2014/main" id="{B4F7CF83-FCC0-4BBB-87C6-D43AA8C879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97" name="Text Box 344">
          <a:extLst>
            <a:ext uri="{FF2B5EF4-FFF2-40B4-BE49-F238E27FC236}">
              <a16:creationId xmlns:a16="http://schemas.microsoft.com/office/drawing/2014/main" id="{51965410-FE66-4BE9-9345-FB1D49163CD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098" name="Text Box 345">
          <a:extLst>
            <a:ext uri="{FF2B5EF4-FFF2-40B4-BE49-F238E27FC236}">
              <a16:creationId xmlns:a16="http://schemas.microsoft.com/office/drawing/2014/main" id="{9BF3495F-931E-4D39-A4FD-FBD6D96014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099" name="Text Box 346">
          <a:extLst>
            <a:ext uri="{FF2B5EF4-FFF2-40B4-BE49-F238E27FC236}">
              <a16:creationId xmlns:a16="http://schemas.microsoft.com/office/drawing/2014/main" id="{D7489900-9D59-4813-95C4-C2A29AE3D1D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0" name="Text Box 347">
          <a:extLst>
            <a:ext uri="{FF2B5EF4-FFF2-40B4-BE49-F238E27FC236}">
              <a16:creationId xmlns:a16="http://schemas.microsoft.com/office/drawing/2014/main" id="{A13064D7-8FB2-4208-A2E0-A32115C10F1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1" name="Text Box 348">
          <a:extLst>
            <a:ext uri="{FF2B5EF4-FFF2-40B4-BE49-F238E27FC236}">
              <a16:creationId xmlns:a16="http://schemas.microsoft.com/office/drawing/2014/main" id="{9B8C15C8-4BDF-412E-9125-F83B12C8D71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2" name="Text Box 349">
          <a:extLst>
            <a:ext uri="{FF2B5EF4-FFF2-40B4-BE49-F238E27FC236}">
              <a16:creationId xmlns:a16="http://schemas.microsoft.com/office/drawing/2014/main" id="{51BCF2C0-0F18-4103-9472-69FA8D559C4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3" name="Text Box 350">
          <a:extLst>
            <a:ext uri="{FF2B5EF4-FFF2-40B4-BE49-F238E27FC236}">
              <a16:creationId xmlns:a16="http://schemas.microsoft.com/office/drawing/2014/main" id="{184E914E-53BF-49C9-AA43-0C51AEE57D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4" name="Text Box 351">
          <a:extLst>
            <a:ext uri="{FF2B5EF4-FFF2-40B4-BE49-F238E27FC236}">
              <a16:creationId xmlns:a16="http://schemas.microsoft.com/office/drawing/2014/main" id="{AD25EF83-CC47-4871-A79C-CE185779270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5" name="Text Box 352">
          <a:extLst>
            <a:ext uri="{FF2B5EF4-FFF2-40B4-BE49-F238E27FC236}">
              <a16:creationId xmlns:a16="http://schemas.microsoft.com/office/drawing/2014/main" id="{B2CBDAFD-3A88-4DE4-BCE8-5B6DF5D5E73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6" name="Text Box 353">
          <a:extLst>
            <a:ext uri="{FF2B5EF4-FFF2-40B4-BE49-F238E27FC236}">
              <a16:creationId xmlns:a16="http://schemas.microsoft.com/office/drawing/2014/main" id="{6A43EBB7-D613-49CC-8182-451874878BA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7" name="Text Box 354">
          <a:extLst>
            <a:ext uri="{FF2B5EF4-FFF2-40B4-BE49-F238E27FC236}">
              <a16:creationId xmlns:a16="http://schemas.microsoft.com/office/drawing/2014/main" id="{8A622F34-EA04-4395-8FE1-68DF2EF0B8E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8" name="Text Box 355">
          <a:extLst>
            <a:ext uri="{FF2B5EF4-FFF2-40B4-BE49-F238E27FC236}">
              <a16:creationId xmlns:a16="http://schemas.microsoft.com/office/drawing/2014/main" id="{16D2F7B9-F471-4B70-BC84-8031270871B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09" name="Text Box 356">
          <a:extLst>
            <a:ext uri="{FF2B5EF4-FFF2-40B4-BE49-F238E27FC236}">
              <a16:creationId xmlns:a16="http://schemas.microsoft.com/office/drawing/2014/main" id="{589EB5CC-4304-4FA8-B8F4-61764C10F05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0" name="Text Box 357">
          <a:extLst>
            <a:ext uri="{FF2B5EF4-FFF2-40B4-BE49-F238E27FC236}">
              <a16:creationId xmlns:a16="http://schemas.microsoft.com/office/drawing/2014/main" id="{B6F38D8D-E4D9-4E45-A58E-6E97DEFD0DD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1" name="Text Box 358">
          <a:extLst>
            <a:ext uri="{FF2B5EF4-FFF2-40B4-BE49-F238E27FC236}">
              <a16:creationId xmlns:a16="http://schemas.microsoft.com/office/drawing/2014/main" id="{7E1C5840-7ECE-4D37-A197-172EF9D5CF6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2" name="Text Box 359">
          <a:extLst>
            <a:ext uri="{FF2B5EF4-FFF2-40B4-BE49-F238E27FC236}">
              <a16:creationId xmlns:a16="http://schemas.microsoft.com/office/drawing/2014/main" id="{AF191378-E61B-4577-8B33-92D77E3ED3D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3" name="Text Box 360">
          <a:extLst>
            <a:ext uri="{FF2B5EF4-FFF2-40B4-BE49-F238E27FC236}">
              <a16:creationId xmlns:a16="http://schemas.microsoft.com/office/drawing/2014/main" id="{20194D38-279F-43AA-A761-10EB78567DC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4" name="Text Box 361">
          <a:extLst>
            <a:ext uri="{FF2B5EF4-FFF2-40B4-BE49-F238E27FC236}">
              <a16:creationId xmlns:a16="http://schemas.microsoft.com/office/drawing/2014/main" id="{68658132-F046-4B69-8104-2BE4438931A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5" name="Text Box 362">
          <a:extLst>
            <a:ext uri="{FF2B5EF4-FFF2-40B4-BE49-F238E27FC236}">
              <a16:creationId xmlns:a16="http://schemas.microsoft.com/office/drawing/2014/main" id="{758ABE31-35EC-4A21-8161-919CE78DE7D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6" name="Text Box 363">
          <a:extLst>
            <a:ext uri="{FF2B5EF4-FFF2-40B4-BE49-F238E27FC236}">
              <a16:creationId xmlns:a16="http://schemas.microsoft.com/office/drawing/2014/main" id="{D9BE323C-4D82-4348-9056-D46DE8C77B8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7" name="Text Box 364">
          <a:extLst>
            <a:ext uri="{FF2B5EF4-FFF2-40B4-BE49-F238E27FC236}">
              <a16:creationId xmlns:a16="http://schemas.microsoft.com/office/drawing/2014/main" id="{7D412759-6687-43CE-B278-A2FB0DD8224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8" name="Text Box 365">
          <a:extLst>
            <a:ext uri="{FF2B5EF4-FFF2-40B4-BE49-F238E27FC236}">
              <a16:creationId xmlns:a16="http://schemas.microsoft.com/office/drawing/2014/main" id="{A75074B4-9A47-4CCC-89B2-0D50CD741A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19" name="Text Box 366">
          <a:extLst>
            <a:ext uri="{FF2B5EF4-FFF2-40B4-BE49-F238E27FC236}">
              <a16:creationId xmlns:a16="http://schemas.microsoft.com/office/drawing/2014/main" id="{3CA2CD12-419A-41D9-80F4-1F11A93C390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20" name="Text Box 367">
          <a:extLst>
            <a:ext uri="{FF2B5EF4-FFF2-40B4-BE49-F238E27FC236}">
              <a16:creationId xmlns:a16="http://schemas.microsoft.com/office/drawing/2014/main" id="{AA507C30-BD40-450E-A7EE-DC330116158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21" name="Text Box 368">
          <a:extLst>
            <a:ext uri="{FF2B5EF4-FFF2-40B4-BE49-F238E27FC236}">
              <a16:creationId xmlns:a16="http://schemas.microsoft.com/office/drawing/2014/main" id="{BC7747CD-8053-4427-96BF-7C4565BA4E6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22" name="Text Box 369">
          <a:extLst>
            <a:ext uri="{FF2B5EF4-FFF2-40B4-BE49-F238E27FC236}">
              <a16:creationId xmlns:a16="http://schemas.microsoft.com/office/drawing/2014/main" id="{57CF0A5E-3C33-4DBD-859E-CB483E162DE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23" name="Text Box 370">
          <a:extLst>
            <a:ext uri="{FF2B5EF4-FFF2-40B4-BE49-F238E27FC236}">
              <a16:creationId xmlns:a16="http://schemas.microsoft.com/office/drawing/2014/main" id="{3F87E43B-B0C0-4058-B895-12D75F8EE1E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24" name="Text Box 371">
          <a:extLst>
            <a:ext uri="{FF2B5EF4-FFF2-40B4-BE49-F238E27FC236}">
              <a16:creationId xmlns:a16="http://schemas.microsoft.com/office/drawing/2014/main" id="{C28CCFEC-D6B1-47A6-9AF4-64D5CA3B711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25" name="Text Box 372">
          <a:extLst>
            <a:ext uri="{FF2B5EF4-FFF2-40B4-BE49-F238E27FC236}">
              <a16:creationId xmlns:a16="http://schemas.microsoft.com/office/drawing/2014/main" id="{8D434497-6A56-432A-891E-FCF93E453D9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126" name="Text Box 373">
          <a:extLst>
            <a:ext uri="{FF2B5EF4-FFF2-40B4-BE49-F238E27FC236}">
              <a16:creationId xmlns:a16="http://schemas.microsoft.com/office/drawing/2014/main" id="{5C5637FB-F1DE-483B-BF02-349A425DE3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127" name="Text Box 374">
          <a:extLst>
            <a:ext uri="{FF2B5EF4-FFF2-40B4-BE49-F238E27FC236}">
              <a16:creationId xmlns:a16="http://schemas.microsoft.com/office/drawing/2014/main" id="{FED12FEC-A193-4EA3-B2BB-1BFB56A6A64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28" name="Text Box 375">
          <a:extLst>
            <a:ext uri="{FF2B5EF4-FFF2-40B4-BE49-F238E27FC236}">
              <a16:creationId xmlns:a16="http://schemas.microsoft.com/office/drawing/2014/main" id="{08A35BDC-51AB-4C5A-974C-2AEBE34234C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29" name="Text Box 376">
          <a:extLst>
            <a:ext uri="{FF2B5EF4-FFF2-40B4-BE49-F238E27FC236}">
              <a16:creationId xmlns:a16="http://schemas.microsoft.com/office/drawing/2014/main" id="{2FAA20DC-8303-4E65-9F86-ABAD821ADFE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130" name="Text Box 377">
          <a:extLst>
            <a:ext uri="{FF2B5EF4-FFF2-40B4-BE49-F238E27FC236}">
              <a16:creationId xmlns:a16="http://schemas.microsoft.com/office/drawing/2014/main" id="{DEE83F1C-3D94-478D-A394-F16D0ADA95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31" name="Text Box 378">
          <a:extLst>
            <a:ext uri="{FF2B5EF4-FFF2-40B4-BE49-F238E27FC236}">
              <a16:creationId xmlns:a16="http://schemas.microsoft.com/office/drawing/2014/main" id="{5C89B6CE-5B5D-40D7-93C6-3B05EB067C4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32" name="Text Box 379">
          <a:extLst>
            <a:ext uri="{FF2B5EF4-FFF2-40B4-BE49-F238E27FC236}">
              <a16:creationId xmlns:a16="http://schemas.microsoft.com/office/drawing/2014/main" id="{E18C1AF7-D745-4090-98FB-18956EA002D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133" name="Text Box 380">
          <a:extLst>
            <a:ext uri="{FF2B5EF4-FFF2-40B4-BE49-F238E27FC236}">
              <a16:creationId xmlns:a16="http://schemas.microsoft.com/office/drawing/2014/main" id="{EBDDC729-B288-4CC0-83F4-CC2D8DAF36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34" name="Text Box 381">
          <a:extLst>
            <a:ext uri="{FF2B5EF4-FFF2-40B4-BE49-F238E27FC236}">
              <a16:creationId xmlns:a16="http://schemas.microsoft.com/office/drawing/2014/main" id="{EE2C07FC-7B24-4820-84D5-A51206687A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35" name="Text Box 382">
          <a:extLst>
            <a:ext uri="{FF2B5EF4-FFF2-40B4-BE49-F238E27FC236}">
              <a16:creationId xmlns:a16="http://schemas.microsoft.com/office/drawing/2014/main" id="{A24DC21D-B664-495D-BC2C-5B021BEFB2F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36" name="Text Box 383">
          <a:extLst>
            <a:ext uri="{FF2B5EF4-FFF2-40B4-BE49-F238E27FC236}">
              <a16:creationId xmlns:a16="http://schemas.microsoft.com/office/drawing/2014/main" id="{5814E68E-D049-4FFF-980A-8578AAC1B25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37" name="Text Box 384">
          <a:extLst>
            <a:ext uri="{FF2B5EF4-FFF2-40B4-BE49-F238E27FC236}">
              <a16:creationId xmlns:a16="http://schemas.microsoft.com/office/drawing/2014/main" id="{1621DC14-8F4E-43A1-A610-0E6F254856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38" name="Text Box 385">
          <a:extLst>
            <a:ext uri="{FF2B5EF4-FFF2-40B4-BE49-F238E27FC236}">
              <a16:creationId xmlns:a16="http://schemas.microsoft.com/office/drawing/2014/main" id="{F220BE54-FD77-4BFE-ADA3-D66F5FD0D54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39" name="Text Box 386">
          <a:extLst>
            <a:ext uri="{FF2B5EF4-FFF2-40B4-BE49-F238E27FC236}">
              <a16:creationId xmlns:a16="http://schemas.microsoft.com/office/drawing/2014/main" id="{9204FABA-AD24-426A-9FA2-49BEB68E26B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0" name="Text Box 387">
          <a:extLst>
            <a:ext uri="{FF2B5EF4-FFF2-40B4-BE49-F238E27FC236}">
              <a16:creationId xmlns:a16="http://schemas.microsoft.com/office/drawing/2014/main" id="{78AC8A9A-B245-4B6F-AD00-07FBF9E651A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1" name="Text Box 388">
          <a:extLst>
            <a:ext uri="{FF2B5EF4-FFF2-40B4-BE49-F238E27FC236}">
              <a16:creationId xmlns:a16="http://schemas.microsoft.com/office/drawing/2014/main" id="{BA83B53E-A4D1-48F5-B1B3-9AD08272712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2" name="Text Box 389">
          <a:extLst>
            <a:ext uri="{FF2B5EF4-FFF2-40B4-BE49-F238E27FC236}">
              <a16:creationId xmlns:a16="http://schemas.microsoft.com/office/drawing/2014/main" id="{E2FD4952-B113-416A-988C-6D08340D03D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3" name="Text Box 390">
          <a:extLst>
            <a:ext uri="{FF2B5EF4-FFF2-40B4-BE49-F238E27FC236}">
              <a16:creationId xmlns:a16="http://schemas.microsoft.com/office/drawing/2014/main" id="{D2C4BCCF-8DA5-4890-9AE2-0D3A164F7AC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4" name="Text Box 391">
          <a:extLst>
            <a:ext uri="{FF2B5EF4-FFF2-40B4-BE49-F238E27FC236}">
              <a16:creationId xmlns:a16="http://schemas.microsoft.com/office/drawing/2014/main" id="{5F473117-E007-4AC1-9DE0-8AFEC4B212A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5" name="Text Box 392">
          <a:extLst>
            <a:ext uri="{FF2B5EF4-FFF2-40B4-BE49-F238E27FC236}">
              <a16:creationId xmlns:a16="http://schemas.microsoft.com/office/drawing/2014/main" id="{4F0430C8-3704-433D-BAF7-AF31B17B380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6" name="Text Box 393">
          <a:extLst>
            <a:ext uri="{FF2B5EF4-FFF2-40B4-BE49-F238E27FC236}">
              <a16:creationId xmlns:a16="http://schemas.microsoft.com/office/drawing/2014/main" id="{5BA74918-000F-4A5C-BCC0-31FBEB1D725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7" name="Text Box 394">
          <a:extLst>
            <a:ext uri="{FF2B5EF4-FFF2-40B4-BE49-F238E27FC236}">
              <a16:creationId xmlns:a16="http://schemas.microsoft.com/office/drawing/2014/main" id="{5B42ADC3-BBEA-496C-AB19-5C9D143D8A7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8" name="Text Box 395">
          <a:extLst>
            <a:ext uri="{FF2B5EF4-FFF2-40B4-BE49-F238E27FC236}">
              <a16:creationId xmlns:a16="http://schemas.microsoft.com/office/drawing/2014/main" id="{1D8E2DDD-C66E-41AC-9335-FBCE271B85F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49" name="Text Box 396">
          <a:extLst>
            <a:ext uri="{FF2B5EF4-FFF2-40B4-BE49-F238E27FC236}">
              <a16:creationId xmlns:a16="http://schemas.microsoft.com/office/drawing/2014/main" id="{50DD15E7-2814-4EC6-BD40-06FAB340D38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0" name="Text Box 397">
          <a:extLst>
            <a:ext uri="{FF2B5EF4-FFF2-40B4-BE49-F238E27FC236}">
              <a16:creationId xmlns:a16="http://schemas.microsoft.com/office/drawing/2014/main" id="{F97EF8BD-118D-452A-A389-DE33998B102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1" name="Text Box 398">
          <a:extLst>
            <a:ext uri="{FF2B5EF4-FFF2-40B4-BE49-F238E27FC236}">
              <a16:creationId xmlns:a16="http://schemas.microsoft.com/office/drawing/2014/main" id="{4DCC024A-29C8-40BC-A28E-0F6523B145E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2" name="Text Box 399">
          <a:extLst>
            <a:ext uri="{FF2B5EF4-FFF2-40B4-BE49-F238E27FC236}">
              <a16:creationId xmlns:a16="http://schemas.microsoft.com/office/drawing/2014/main" id="{5080ACAB-FB94-4AE5-B5BA-E267710A010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3" name="Text Box 400">
          <a:extLst>
            <a:ext uri="{FF2B5EF4-FFF2-40B4-BE49-F238E27FC236}">
              <a16:creationId xmlns:a16="http://schemas.microsoft.com/office/drawing/2014/main" id="{BB58B506-EDB5-4E65-84D2-C6732BDCD4B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4" name="Text Box 401">
          <a:extLst>
            <a:ext uri="{FF2B5EF4-FFF2-40B4-BE49-F238E27FC236}">
              <a16:creationId xmlns:a16="http://schemas.microsoft.com/office/drawing/2014/main" id="{E452C109-F6BF-4583-BC1C-EA39DA7FD30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5" name="Text Box 402">
          <a:extLst>
            <a:ext uri="{FF2B5EF4-FFF2-40B4-BE49-F238E27FC236}">
              <a16:creationId xmlns:a16="http://schemas.microsoft.com/office/drawing/2014/main" id="{466F7AAF-A5AA-4AD6-8C2B-C2022CF95F1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6" name="Text Box 403">
          <a:extLst>
            <a:ext uri="{FF2B5EF4-FFF2-40B4-BE49-F238E27FC236}">
              <a16:creationId xmlns:a16="http://schemas.microsoft.com/office/drawing/2014/main" id="{6019F506-5276-4703-A923-BE57FBA4DD23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7" name="Text Box 404">
          <a:extLst>
            <a:ext uri="{FF2B5EF4-FFF2-40B4-BE49-F238E27FC236}">
              <a16:creationId xmlns:a16="http://schemas.microsoft.com/office/drawing/2014/main" id="{A3317171-4763-4C87-BD17-CEE46C48134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8" name="Text Box 405">
          <a:extLst>
            <a:ext uri="{FF2B5EF4-FFF2-40B4-BE49-F238E27FC236}">
              <a16:creationId xmlns:a16="http://schemas.microsoft.com/office/drawing/2014/main" id="{6DCDA9F0-29A2-462C-9DE8-12C45A8AC7A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59" name="Text Box 406">
          <a:extLst>
            <a:ext uri="{FF2B5EF4-FFF2-40B4-BE49-F238E27FC236}">
              <a16:creationId xmlns:a16="http://schemas.microsoft.com/office/drawing/2014/main" id="{C5340B2C-7897-4F84-8B7F-2BB094F08B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60" name="Text Box 407">
          <a:extLst>
            <a:ext uri="{FF2B5EF4-FFF2-40B4-BE49-F238E27FC236}">
              <a16:creationId xmlns:a16="http://schemas.microsoft.com/office/drawing/2014/main" id="{FBED61DB-A336-47FA-8700-3EEAC2B8CFF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61" name="Text Box 408">
          <a:extLst>
            <a:ext uri="{FF2B5EF4-FFF2-40B4-BE49-F238E27FC236}">
              <a16:creationId xmlns:a16="http://schemas.microsoft.com/office/drawing/2014/main" id="{D1556F4D-140E-4AC6-B3F4-E932223A48F0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62" name="Text Box 409">
          <a:extLst>
            <a:ext uri="{FF2B5EF4-FFF2-40B4-BE49-F238E27FC236}">
              <a16:creationId xmlns:a16="http://schemas.microsoft.com/office/drawing/2014/main" id="{DD5869BC-B51E-4E92-84F0-9268F5487DA4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163" name="Text Box 410">
          <a:extLst>
            <a:ext uri="{FF2B5EF4-FFF2-40B4-BE49-F238E27FC236}">
              <a16:creationId xmlns:a16="http://schemas.microsoft.com/office/drawing/2014/main" id="{6E18BA46-B4E0-4173-A22E-F0A45A8EC8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164" name="Text Box 411">
          <a:extLst>
            <a:ext uri="{FF2B5EF4-FFF2-40B4-BE49-F238E27FC236}">
              <a16:creationId xmlns:a16="http://schemas.microsoft.com/office/drawing/2014/main" id="{1585AAB1-59A0-47D0-8E04-45D22B46EE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65" name="Text Box 412">
          <a:extLst>
            <a:ext uri="{FF2B5EF4-FFF2-40B4-BE49-F238E27FC236}">
              <a16:creationId xmlns:a16="http://schemas.microsoft.com/office/drawing/2014/main" id="{92498787-EB93-47DD-90F8-4F787852EC3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66" name="Text Box 413">
          <a:extLst>
            <a:ext uri="{FF2B5EF4-FFF2-40B4-BE49-F238E27FC236}">
              <a16:creationId xmlns:a16="http://schemas.microsoft.com/office/drawing/2014/main" id="{AF4F279B-38EA-407A-8867-836F011E7E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167" name="Text Box 414">
          <a:extLst>
            <a:ext uri="{FF2B5EF4-FFF2-40B4-BE49-F238E27FC236}">
              <a16:creationId xmlns:a16="http://schemas.microsoft.com/office/drawing/2014/main" id="{582DF2E0-A46F-4059-97D4-8846E3E32E9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68" name="Text Box 415">
          <a:extLst>
            <a:ext uri="{FF2B5EF4-FFF2-40B4-BE49-F238E27FC236}">
              <a16:creationId xmlns:a16="http://schemas.microsoft.com/office/drawing/2014/main" id="{A1B1E2E3-7DC3-464B-8157-4C02199029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69" name="Text Box 416">
          <a:extLst>
            <a:ext uri="{FF2B5EF4-FFF2-40B4-BE49-F238E27FC236}">
              <a16:creationId xmlns:a16="http://schemas.microsoft.com/office/drawing/2014/main" id="{77D1E597-C397-4FFC-B6F0-F203F2D3C2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170" name="Text Box 417">
          <a:extLst>
            <a:ext uri="{FF2B5EF4-FFF2-40B4-BE49-F238E27FC236}">
              <a16:creationId xmlns:a16="http://schemas.microsoft.com/office/drawing/2014/main" id="{2C062571-42B2-49D1-B095-6FE0336BAE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71" name="Text Box 418">
          <a:extLst>
            <a:ext uri="{FF2B5EF4-FFF2-40B4-BE49-F238E27FC236}">
              <a16:creationId xmlns:a16="http://schemas.microsoft.com/office/drawing/2014/main" id="{AB8DC13A-F818-4C28-A3BE-DFB3CE6897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172" name="Text Box 419">
          <a:extLst>
            <a:ext uri="{FF2B5EF4-FFF2-40B4-BE49-F238E27FC236}">
              <a16:creationId xmlns:a16="http://schemas.microsoft.com/office/drawing/2014/main" id="{4D4ED8E3-FBE0-4EE6-9E1F-E305A3C577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73" name="Text Box 420">
          <a:extLst>
            <a:ext uri="{FF2B5EF4-FFF2-40B4-BE49-F238E27FC236}">
              <a16:creationId xmlns:a16="http://schemas.microsoft.com/office/drawing/2014/main" id="{F5C4AB64-A458-4992-89DB-8820C27FAA7B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74" name="Text Box 421">
          <a:extLst>
            <a:ext uri="{FF2B5EF4-FFF2-40B4-BE49-F238E27FC236}">
              <a16:creationId xmlns:a16="http://schemas.microsoft.com/office/drawing/2014/main" id="{B69097CC-6836-4E3A-A358-1AF46EEB53D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75" name="Text Box 422">
          <a:extLst>
            <a:ext uri="{FF2B5EF4-FFF2-40B4-BE49-F238E27FC236}">
              <a16:creationId xmlns:a16="http://schemas.microsoft.com/office/drawing/2014/main" id="{9467D3A9-5A37-410D-8439-2822F2C82FE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76" name="Text Box 423">
          <a:extLst>
            <a:ext uri="{FF2B5EF4-FFF2-40B4-BE49-F238E27FC236}">
              <a16:creationId xmlns:a16="http://schemas.microsoft.com/office/drawing/2014/main" id="{F121B5D3-30A1-46DC-95FC-9AB3BDF79B2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77" name="Text Box 424">
          <a:extLst>
            <a:ext uri="{FF2B5EF4-FFF2-40B4-BE49-F238E27FC236}">
              <a16:creationId xmlns:a16="http://schemas.microsoft.com/office/drawing/2014/main" id="{91014C4A-23C7-4D09-8191-970C14E316CD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78" name="Text Box 425">
          <a:extLst>
            <a:ext uri="{FF2B5EF4-FFF2-40B4-BE49-F238E27FC236}">
              <a16:creationId xmlns:a16="http://schemas.microsoft.com/office/drawing/2014/main" id="{FC25B6A3-0F32-4CAD-9DA9-FBE207192EA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79" name="Text Box 426">
          <a:extLst>
            <a:ext uri="{FF2B5EF4-FFF2-40B4-BE49-F238E27FC236}">
              <a16:creationId xmlns:a16="http://schemas.microsoft.com/office/drawing/2014/main" id="{CA8F78EF-9BC0-47E3-8D3C-E79B495DBF4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0" name="Text Box 427">
          <a:extLst>
            <a:ext uri="{FF2B5EF4-FFF2-40B4-BE49-F238E27FC236}">
              <a16:creationId xmlns:a16="http://schemas.microsoft.com/office/drawing/2014/main" id="{067F9B73-F350-4A9A-9225-46FF49CF8F6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1" name="Text Box 428">
          <a:extLst>
            <a:ext uri="{FF2B5EF4-FFF2-40B4-BE49-F238E27FC236}">
              <a16:creationId xmlns:a16="http://schemas.microsoft.com/office/drawing/2014/main" id="{48FEF420-6580-484B-9479-05E1C117AD4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2" name="Text Box 429">
          <a:extLst>
            <a:ext uri="{FF2B5EF4-FFF2-40B4-BE49-F238E27FC236}">
              <a16:creationId xmlns:a16="http://schemas.microsoft.com/office/drawing/2014/main" id="{D125710C-FE90-48CF-B5B9-9305A592256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3" name="Text Box 430">
          <a:extLst>
            <a:ext uri="{FF2B5EF4-FFF2-40B4-BE49-F238E27FC236}">
              <a16:creationId xmlns:a16="http://schemas.microsoft.com/office/drawing/2014/main" id="{CF059196-1326-46A1-90B6-A2973D7A32E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4" name="Text Box 431">
          <a:extLst>
            <a:ext uri="{FF2B5EF4-FFF2-40B4-BE49-F238E27FC236}">
              <a16:creationId xmlns:a16="http://schemas.microsoft.com/office/drawing/2014/main" id="{00967AF1-2CE3-4FAB-9C1D-AC9526DFC24A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5" name="Text Box 432">
          <a:extLst>
            <a:ext uri="{FF2B5EF4-FFF2-40B4-BE49-F238E27FC236}">
              <a16:creationId xmlns:a16="http://schemas.microsoft.com/office/drawing/2014/main" id="{4E603763-4EE1-449A-BCD7-2F42450F05A6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6" name="Text Box 433">
          <a:extLst>
            <a:ext uri="{FF2B5EF4-FFF2-40B4-BE49-F238E27FC236}">
              <a16:creationId xmlns:a16="http://schemas.microsoft.com/office/drawing/2014/main" id="{929FB9E9-7DAE-4EEF-9811-1906BC89186C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7" name="Text Box 434">
          <a:extLst>
            <a:ext uri="{FF2B5EF4-FFF2-40B4-BE49-F238E27FC236}">
              <a16:creationId xmlns:a16="http://schemas.microsoft.com/office/drawing/2014/main" id="{0CE2DCF6-73A6-4ED3-AB01-B815B150A70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8" name="Text Box 435">
          <a:extLst>
            <a:ext uri="{FF2B5EF4-FFF2-40B4-BE49-F238E27FC236}">
              <a16:creationId xmlns:a16="http://schemas.microsoft.com/office/drawing/2014/main" id="{F74BBEA1-A49C-4088-A885-44C4FE4D3F3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89" name="Text Box 436">
          <a:extLst>
            <a:ext uri="{FF2B5EF4-FFF2-40B4-BE49-F238E27FC236}">
              <a16:creationId xmlns:a16="http://schemas.microsoft.com/office/drawing/2014/main" id="{77F67359-BCE3-45CC-AE19-D781A9A6C981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0" name="Text Box 437">
          <a:extLst>
            <a:ext uri="{FF2B5EF4-FFF2-40B4-BE49-F238E27FC236}">
              <a16:creationId xmlns:a16="http://schemas.microsoft.com/office/drawing/2014/main" id="{65042EDE-3CE9-470C-ADAE-5A4D55A67F22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1" name="Text Box 438">
          <a:extLst>
            <a:ext uri="{FF2B5EF4-FFF2-40B4-BE49-F238E27FC236}">
              <a16:creationId xmlns:a16="http://schemas.microsoft.com/office/drawing/2014/main" id="{5E4995FD-B17C-433F-A37E-18D66EA8090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2" name="Text Box 439">
          <a:extLst>
            <a:ext uri="{FF2B5EF4-FFF2-40B4-BE49-F238E27FC236}">
              <a16:creationId xmlns:a16="http://schemas.microsoft.com/office/drawing/2014/main" id="{20D82102-0153-4EA2-A9C4-8059B49C35CF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3" name="Text Box 440">
          <a:extLst>
            <a:ext uri="{FF2B5EF4-FFF2-40B4-BE49-F238E27FC236}">
              <a16:creationId xmlns:a16="http://schemas.microsoft.com/office/drawing/2014/main" id="{BC5BFCDE-6F01-4315-8781-A8AC3AEF05E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4" name="Text Box 441">
          <a:extLst>
            <a:ext uri="{FF2B5EF4-FFF2-40B4-BE49-F238E27FC236}">
              <a16:creationId xmlns:a16="http://schemas.microsoft.com/office/drawing/2014/main" id="{F3D384C9-96FA-4F38-9FA1-61187D1B45B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5" name="Text Box 442">
          <a:extLst>
            <a:ext uri="{FF2B5EF4-FFF2-40B4-BE49-F238E27FC236}">
              <a16:creationId xmlns:a16="http://schemas.microsoft.com/office/drawing/2014/main" id="{ECAC8D24-280D-4B40-91FE-A1B4A19FDE69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6" name="Text Box 443">
          <a:extLst>
            <a:ext uri="{FF2B5EF4-FFF2-40B4-BE49-F238E27FC236}">
              <a16:creationId xmlns:a16="http://schemas.microsoft.com/office/drawing/2014/main" id="{D6609071-2602-4D4D-A9ED-38449D083C95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7" name="Text Box 444">
          <a:extLst>
            <a:ext uri="{FF2B5EF4-FFF2-40B4-BE49-F238E27FC236}">
              <a16:creationId xmlns:a16="http://schemas.microsoft.com/office/drawing/2014/main" id="{E41D66E7-2344-4751-AF1B-2081B2DFE2A8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8" name="Text Box 445">
          <a:extLst>
            <a:ext uri="{FF2B5EF4-FFF2-40B4-BE49-F238E27FC236}">
              <a16:creationId xmlns:a16="http://schemas.microsoft.com/office/drawing/2014/main" id="{6DE274D3-487A-46AF-B4C7-F6A37E191927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199" name="Text Box 446">
          <a:extLst>
            <a:ext uri="{FF2B5EF4-FFF2-40B4-BE49-F238E27FC236}">
              <a16:creationId xmlns:a16="http://schemas.microsoft.com/office/drawing/2014/main" id="{6B3E6763-09F6-43EC-86D7-37AB0C01D0AE}"/>
            </a:ext>
          </a:extLst>
        </xdr:cNvPr>
        <xdr:cNvSpPr txBox="1">
          <a:spLocks noChangeArrowheads="1"/>
        </xdr:cNvSpPr>
      </xdr:nvSpPr>
      <xdr:spPr bwMode="auto">
        <a:xfrm>
          <a:off x="6298406" y="5738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00" name="Text Box 447">
          <a:extLst>
            <a:ext uri="{FF2B5EF4-FFF2-40B4-BE49-F238E27FC236}">
              <a16:creationId xmlns:a16="http://schemas.microsoft.com/office/drawing/2014/main" id="{8CA1AC3C-6D2A-4284-B8D6-00C4F430C20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01" name="Text Box 448">
          <a:extLst>
            <a:ext uri="{FF2B5EF4-FFF2-40B4-BE49-F238E27FC236}">
              <a16:creationId xmlns:a16="http://schemas.microsoft.com/office/drawing/2014/main" id="{73173A74-D054-413E-8A49-30703CEDF2B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02" name="Text Box 449">
          <a:extLst>
            <a:ext uri="{FF2B5EF4-FFF2-40B4-BE49-F238E27FC236}">
              <a16:creationId xmlns:a16="http://schemas.microsoft.com/office/drawing/2014/main" id="{2D5C8BA3-DD9A-4273-B3AC-2F7FE4D202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03" name="Text Box 450">
          <a:extLst>
            <a:ext uri="{FF2B5EF4-FFF2-40B4-BE49-F238E27FC236}">
              <a16:creationId xmlns:a16="http://schemas.microsoft.com/office/drawing/2014/main" id="{41BDB250-A37C-46DD-A113-C8134810F4E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04" name="Text Box 451">
          <a:extLst>
            <a:ext uri="{FF2B5EF4-FFF2-40B4-BE49-F238E27FC236}">
              <a16:creationId xmlns:a16="http://schemas.microsoft.com/office/drawing/2014/main" id="{5E31DF41-58B5-4346-844E-EA8CA502C1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05" name="Text Box 452">
          <a:extLst>
            <a:ext uri="{FF2B5EF4-FFF2-40B4-BE49-F238E27FC236}">
              <a16:creationId xmlns:a16="http://schemas.microsoft.com/office/drawing/2014/main" id="{8895EE19-06B3-4D38-A036-3ECEBA3E283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06" name="Text Box 453">
          <a:extLst>
            <a:ext uri="{FF2B5EF4-FFF2-40B4-BE49-F238E27FC236}">
              <a16:creationId xmlns:a16="http://schemas.microsoft.com/office/drawing/2014/main" id="{FEA13B31-4CF8-4DB3-A397-4B9CEBE01DF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07" name="Text Box 454">
          <a:extLst>
            <a:ext uri="{FF2B5EF4-FFF2-40B4-BE49-F238E27FC236}">
              <a16:creationId xmlns:a16="http://schemas.microsoft.com/office/drawing/2014/main" id="{62452CC0-9983-4E3C-8ADC-0F93E8CB7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08" name="Text Box 455">
          <a:extLst>
            <a:ext uri="{FF2B5EF4-FFF2-40B4-BE49-F238E27FC236}">
              <a16:creationId xmlns:a16="http://schemas.microsoft.com/office/drawing/2014/main" id="{4F839A9E-CED5-480E-8768-804134E1CB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09" name="Text Box 456">
          <a:extLst>
            <a:ext uri="{FF2B5EF4-FFF2-40B4-BE49-F238E27FC236}">
              <a16:creationId xmlns:a16="http://schemas.microsoft.com/office/drawing/2014/main" id="{6E3204F5-6C64-4EDD-9366-367D5BCD85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10" name="Text Box 457">
          <a:extLst>
            <a:ext uri="{FF2B5EF4-FFF2-40B4-BE49-F238E27FC236}">
              <a16:creationId xmlns:a16="http://schemas.microsoft.com/office/drawing/2014/main" id="{F821F928-506F-45FD-8A68-EC7F8BDEFF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11" name="Text Box 458">
          <a:extLst>
            <a:ext uri="{FF2B5EF4-FFF2-40B4-BE49-F238E27FC236}">
              <a16:creationId xmlns:a16="http://schemas.microsoft.com/office/drawing/2014/main" id="{ECEDD388-E26F-4ABD-AA97-FCFD189A48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12" name="Text Box 459">
          <a:extLst>
            <a:ext uri="{FF2B5EF4-FFF2-40B4-BE49-F238E27FC236}">
              <a16:creationId xmlns:a16="http://schemas.microsoft.com/office/drawing/2014/main" id="{E721C4DB-98E3-4CF1-968B-919C5F48AA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13" name="Text Box 460">
          <a:extLst>
            <a:ext uri="{FF2B5EF4-FFF2-40B4-BE49-F238E27FC236}">
              <a16:creationId xmlns:a16="http://schemas.microsoft.com/office/drawing/2014/main" id="{EA471937-EF52-438D-88CC-65AD6D7325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14" name="Text Box 461">
          <a:extLst>
            <a:ext uri="{FF2B5EF4-FFF2-40B4-BE49-F238E27FC236}">
              <a16:creationId xmlns:a16="http://schemas.microsoft.com/office/drawing/2014/main" id="{3876FBB5-1998-4422-8ABB-4CA54932F0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15" name="Text Box 462">
          <a:extLst>
            <a:ext uri="{FF2B5EF4-FFF2-40B4-BE49-F238E27FC236}">
              <a16:creationId xmlns:a16="http://schemas.microsoft.com/office/drawing/2014/main" id="{9BAF1AD3-09A1-4C9D-9B4C-BA4341F157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16" name="Text Box 463">
          <a:extLst>
            <a:ext uri="{FF2B5EF4-FFF2-40B4-BE49-F238E27FC236}">
              <a16:creationId xmlns:a16="http://schemas.microsoft.com/office/drawing/2014/main" id="{4DB53F7F-73B0-4E17-9DE6-D58A372D4C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17" name="Text Box 464">
          <a:extLst>
            <a:ext uri="{FF2B5EF4-FFF2-40B4-BE49-F238E27FC236}">
              <a16:creationId xmlns:a16="http://schemas.microsoft.com/office/drawing/2014/main" id="{3E64E401-CF14-47FB-9521-6BCBFE102F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18" name="Text Box 465">
          <a:extLst>
            <a:ext uri="{FF2B5EF4-FFF2-40B4-BE49-F238E27FC236}">
              <a16:creationId xmlns:a16="http://schemas.microsoft.com/office/drawing/2014/main" id="{B234A157-9D1C-419D-B0E9-BE6869CC02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19" name="Text Box 466">
          <a:extLst>
            <a:ext uri="{FF2B5EF4-FFF2-40B4-BE49-F238E27FC236}">
              <a16:creationId xmlns:a16="http://schemas.microsoft.com/office/drawing/2014/main" id="{0BE7AAC1-280B-491B-8E04-2053751D64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20" name="Text Box 467">
          <a:extLst>
            <a:ext uri="{FF2B5EF4-FFF2-40B4-BE49-F238E27FC236}">
              <a16:creationId xmlns:a16="http://schemas.microsoft.com/office/drawing/2014/main" id="{B34AD757-E931-4BAE-B6A5-23E1CBC705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21" name="Text Box 468">
          <a:extLst>
            <a:ext uri="{FF2B5EF4-FFF2-40B4-BE49-F238E27FC236}">
              <a16:creationId xmlns:a16="http://schemas.microsoft.com/office/drawing/2014/main" id="{A8578BE7-F0E2-4C49-897A-23E09339FC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22" name="Text Box 469">
          <a:extLst>
            <a:ext uri="{FF2B5EF4-FFF2-40B4-BE49-F238E27FC236}">
              <a16:creationId xmlns:a16="http://schemas.microsoft.com/office/drawing/2014/main" id="{8CCC0126-49E8-426B-B451-6AEEBEDE5E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23" name="Text Box 470">
          <a:extLst>
            <a:ext uri="{FF2B5EF4-FFF2-40B4-BE49-F238E27FC236}">
              <a16:creationId xmlns:a16="http://schemas.microsoft.com/office/drawing/2014/main" id="{0D044780-4A8B-460E-AAD4-386BC0A6C8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24" name="Text Box 471">
          <a:extLst>
            <a:ext uri="{FF2B5EF4-FFF2-40B4-BE49-F238E27FC236}">
              <a16:creationId xmlns:a16="http://schemas.microsoft.com/office/drawing/2014/main" id="{A310C57D-5420-4CDD-91C3-30491599CD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25" name="Text Box 472">
          <a:extLst>
            <a:ext uri="{FF2B5EF4-FFF2-40B4-BE49-F238E27FC236}">
              <a16:creationId xmlns:a16="http://schemas.microsoft.com/office/drawing/2014/main" id="{BDDC194B-1F23-41A9-B9D3-85C617A4C5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26" name="Text Box 473">
          <a:extLst>
            <a:ext uri="{FF2B5EF4-FFF2-40B4-BE49-F238E27FC236}">
              <a16:creationId xmlns:a16="http://schemas.microsoft.com/office/drawing/2014/main" id="{ADA4F2C0-2E0C-4DAA-8D3E-2173E2D9923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27" name="Text Box 474">
          <a:extLst>
            <a:ext uri="{FF2B5EF4-FFF2-40B4-BE49-F238E27FC236}">
              <a16:creationId xmlns:a16="http://schemas.microsoft.com/office/drawing/2014/main" id="{358D9831-0F2A-47F3-8F1E-DADE4684FD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28" name="Text Box 475">
          <a:extLst>
            <a:ext uri="{FF2B5EF4-FFF2-40B4-BE49-F238E27FC236}">
              <a16:creationId xmlns:a16="http://schemas.microsoft.com/office/drawing/2014/main" id="{313AAE4E-9633-458C-8673-51524A666EE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29" name="Text Box 476">
          <a:extLst>
            <a:ext uri="{FF2B5EF4-FFF2-40B4-BE49-F238E27FC236}">
              <a16:creationId xmlns:a16="http://schemas.microsoft.com/office/drawing/2014/main" id="{4378FC97-13D6-47F4-A0F6-9F6DB83CEE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30" name="Text Box 477">
          <a:extLst>
            <a:ext uri="{FF2B5EF4-FFF2-40B4-BE49-F238E27FC236}">
              <a16:creationId xmlns:a16="http://schemas.microsoft.com/office/drawing/2014/main" id="{7C308B0B-F1DA-4426-BE1F-EB271BA919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31" name="Text Box 478">
          <a:extLst>
            <a:ext uri="{FF2B5EF4-FFF2-40B4-BE49-F238E27FC236}">
              <a16:creationId xmlns:a16="http://schemas.microsoft.com/office/drawing/2014/main" id="{20AF3AE9-A5D0-42DB-8636-92AB86244F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32" name="Text Box 479">
          <a:extLst>
            <a:ext uri="{FF2B5EF4-FFF2-40B4-BE49-F238E27FC236}">
              <a16:creationId xmlns:a16="http://schemas.microsoft.com/office/drawing/2014/main" id="{CCDFBE94-04F1-4BD5-BAD4-B25870E318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33" name="Text Box 480">
          <a:extLst>
            <a:ext uri="{FF2B5EF4-FFF2-40B4-BE49-F238E27FC236}">
              <a16:creationId xmlns:a16="http://schemas.microsoft.com/office/drawing/2014/main" id="{E3660EE3-9640-4CFB-9CFB-42ABA61AB02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34" name="Text Box 481">
          <a:extLst>
            <a:ext uri="{FF2B5EF4-FFF2-40B4-BE49-F238E27FC236}">
              <a16:creationId xmlns:a16="http://schemas.microsoft.com/office/drawing/2014/main" id="{4EC1092D-077E-45BC-BCD6-FF10B4F11AF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35" name="Text Box 482">
          <a:extLst>
            <a:ext uri="{FF2B5EF4-FFF2-40B4-BE49-F238E27FC236}">
              <a16:creationId xmlns:a16="http://schemas.microsoft.com/office/drawing/2014/main" id="{BF280BA1-8785-4450-980B-568839176E1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36" name="Text Box 483">
          <a:extLst>
            <a:ext uri="{FF2B5EF4-FFF2-40B4-BE49-F238E27FC236}">
              <a16:creationId xmlns:a16="http://schemas.microsoft.com/office/drawing/2014/main" id="{BC68E4A0-9E83-4CA5-96E6-75D1D1C8E6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37" name="Text Box 484">
          <a:extLst>
            <a:ext uri="{FF2B5EF4-FFF2-40B4-BE49-F238E27FC236}">
              <a16:creationId xmlns:a16="http://schemas.microsoft.com/office/drawing/2014/main" id="{2674DE65-41B4-4327-864E-9F79D061671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38" name="Text Box 485">
          <a:extLst>
            <a:ext uri="{FF2B5EF4-FFF2-40B4-BE49-F238E27FC236}">
              <a16:creationId xmlns:a16="http://schemas.microsoft.com/office/drawing/2014/main" id="{4FC61C27-59BD-49E6-B786-C2E98D047C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39" name="Text Box 486">
          <a:extLst>
            <a:ext uri="{FF2B5EF4-FFF2-40B4-BE49-F238E27FC236}">
              <a16:creationId xmlns:a16="http://schemas.microsoft.com/office/drawing/2014/main" id="{D2C3C172-CEDC-421A-AED4-E5A372B397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40" name="Text Box 487">
          <a:extLst>
            <a:ext uri="{FF2B5EF4-FFF2-40B4-BE49-F238E27FC236}">
              <a16:creationId xmlns:a16="http://schemas.microsoft.com/office/drawing/2014/main" id="{E2486E44-72D9-4FDD-87E2-7C867FBA735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41" name="Text Box 488">
          <a:extLst>
            <a:ext uri="{FF2B5EF4-FFF2-40B4-BE49-F238E27FC236}">
              <a16:creationId xmlns:a16="http://schemas.microsoft.com/office/drawing/2014/main" id="{533D8252-8866-406D-81B6-30C4CDEC2F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42" name="Text Box 489">
          <a:extLst>
            <a:ext uri="{FF2B5EF4-FFF2-40B4-BE49-F238E27FC236}">
              <a16:creationId xmlns:a16="http://schemas.microsoft.com/office/drawing/2014/main" id="{162B8301-0E4E-4AC8-A282-9C608851A4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43" name="Text Box 490">
          <a:extLst>
            <a:ext uri="{FF2B5EF4-FFF2-40B4-BE49-F238E27FC236}">
              <a16:creationId xmlns:a16="http://schemas.microsoft.com/office/drawing/2014/main" id="{C8918D4D-4363-4700-B5B6-FCD466E0C3E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44" name="Text Box 491">
          <a:extLst>
            <a:ext uri="{FF2B5EF4-FFF2-40B4-BE49-F238E27FC236}">
              <a16:creationId xmlns:a16="http://schemas.microsoft.com/office/drawing/2014/main" id="{D00779BA-0954-46D4-8F18-D779089944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45" name="Text Box 492">
          <a:extLst>
            <a:ext uri="{FF2B5EF4-FFF2-40B4-BE49-F238E27FC236}">
              <a16:creationId xmlns:a16="http://schemas.microsoft.com/office/drawing/2014/main" id="{5CF120FA-3830-422F-88D2-CBE4D4C808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46" name="Text Box 493">
          <a:extLst>
            <a:ext uri="{FF2B5EF4-FFF2-40B4-BE49-F238E27FC236}">
              <a16:creationId xmlns:a16="http://schemas.microsoft.com/office/drawing/2014/main" id="{6D3487AC-5732-4968-BB5E-AC60937502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47" name="Text Box 494">
          <a:extLst>
            <a:ext uri="{FF2B5EF4-FFF2-40B4-BE49-F238E27FC236}">
              <a16:creationId xmlns:a16="http://schemas.microsoft.com/office/drawing/2014/main" id="{2CB2AF92-F613-415E-94BE-6D09C491BB1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48" name="Text Box 495">
          <a:extLst>
            <a:ext uri="{FF2B5EF4-FFF2-40B4-BE49-F238E27FC236}">
              <a16:creationId xmlns:a16="http://schemas.microsoft.com/office/drawing/2014/main" id="{FA0E59E0-26AB-4EB7-A0F9-1FD86708AB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49" name="Text Box 496">
          <a:extLst>
            <a:ext uri="{FF2B5EF4-FFF2-40B4-BE49-F238E27FC236}">
              <a16:creationId xmlns:a16="http://schemas.microsoft.com/office/drawing/2014/main" id="{DBD72BB1-1835-4836-9447-377E7A33F67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50" name="Text Box 497">
          <a:extLst>
            <a:ext uri="{FF2B5EF4-FFF2-40B4-BE49-F238E27FC236}">
              <a16:creationId xmlns:a16="http://schemas.microsoft.com/office/drawing/2014/main" id="{8DE65424-F8D7-4AA0-8E8F-52E1C6701AB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51" name="Text Box 498">
          <a:extLst>
            <a:ext uri="{FF2B5EF4-FFF2-40B4-BE49-F238E27FC236}">
              <a16:creationId xmlns:a16="http://schemas.microsoft.com/office/drawing/2014/main" id="{F53D13BC-DFB2-4F74-A99A-A03BAF046A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52" name="Text Box 499">
          <a:extLst>
            <a:ext uri="{FF2B5EF4-FFF2-40B4-BE49-F238E27FC236}">
              <a16:creationId xmlns:a16="http://schemas.microsoft.com/office/drawing/2014/main" id="{A46F6429-E799-4FA1-BCF8-F20E134206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53" name="Text Box 500">
          <a:extLst>
            <a:ext uri="{FF2B5EF4-FFF2-40B4-BE49-F238E27FC236}">
              <a16:creationId xmlns:a16="http://schemas.microsoft.com/office/drawing/2014/main" id="{002A8C25-F4E0-42BD-8B41-54116665678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54" name="Text Box 501">
          <a:extLst>
            <a:ext uri="{FF2B5EF4-FFF2-40B4-BE49-F238E27FC236}">
              <a16:creationId xmlns:a16="http://schemas.microsoft.com/office/drawing/2014/main" id="{90406060-7D5F-45E9-9CE6-C8500D31B5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55" name="Text Box 502">
          <a:extLst>
            <a:ext uri="{FF2B5EF4-FFF2-40B4-BE49-F238E27FC236}">
              <a16:creationId xmlns:a16="http://schemas.microsoft.com/office/drawing/2014/main" id="{AB8A511C-762F-49AE-A1A2-8DD8CE20EE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56" name="Text Box 503">
          <a:extLst>
            <a:ext uri="{FF2B5EF4-FFF2-40B4-BE49-F238E27FC236}">
              <a16:creationId xmlns:a16="http://schemas.microsoft.com/office/drawing/2014/main" id="{28A3EFED-9880-4550-BAE1-9E162D41B75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57" name="Text Box 504">
          <a:extLst>
            <a:ext uri="{FF2B5EF4-FFF2-40B4-BE49-F238E27FC236}">
              <a16:creationId xmlns:a16="http://schemas.microsoft.com/office/drawing/2014/main" id="{FA4D2E64-1357-4610-A886-550AA0BDB8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258" name="Text Box 505">
          <a:extLst>
            <a:ext uri="{FF2B5EF4-FFF2-40B4-BE49-F238E27FC236}">
              <a16:creationId xmlns:a16="http://schemas.microsoft.com/office/drawing/2014/main" id="{9F72BFBB-6D7E-4116-BA4F-E239D13FCE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59" name="Text Box 506">
          <a:extLst>
            <a:ext uri="{FF2B5EF4-FFF2-40B4-BE49-F238E27FC236}">
              <a16:creationId xmlns:a16="http://schemas.microsoft.com/office/drawing/2014/main" id="{98694662-581D-4762-B4F5-B3B43DA78C3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60" name="Text Box 507">
          <a:extLst>
            <a:ext uri="{FF2B5EF4-FFF2-40B4-BE49-F238E27FC236}">
              <a16:creationId xmlns:a16="http://schemas.microsoft.com/office/drawing/2014/main" id="{766900BB-D3BB-466E-BE97-D4B3BCFFFB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61" name="Text Box 508">
          <a:extLst>
            <a:ext uri="{FF2B5EF4-FFF2-40B4-BE49-F238E27FC236}">
              <a16:creationId xmlns:a16="http://schemas.microsoft.com/office/drawing/2014/main" id="{1E3EE8D6-F4A6-4509-991D-40AF5014022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62" name="Text Box 509">
          <a:extLst>
            <a:ext uri="{FF2B5EF4-FFF2-40B4-BE49-F238E27FC236}">
              <a16:creationId xmlns:a16="http://schemas.microsoft.com/office/drawing/2014/main" id="{3D4E7B47-C064-460D-8847-C44860E481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63" name="Text Box 510">
          <a:extLst>
            <a:ext uri="{FF2B5EF4-FFF2-40B4-BE49-F238E27FC236}">
              <a16:creationId xmlns:a16="http://schemas.microsoft.com/office/drawing/2014/main" id="{65C33DE8-2C00-4510-9551-6A8BEA367A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64" name="Text Box 511">
          <a:extLst>
            <a:ext uri="{FF2B5EF4-FFF2-40B4-BE49-F238E27FC236}">
              <a16:creationId xmlns:a16="http://schemas.microsoft.com/office/drawing/2014/main" id="{088A7833-05C6-42FC-B836-FA8F8C5C99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65" name="Text Box 512">
          <a:extLst>
            <a:ext uri="{FF2B5EF4-FFF2-40B4-BE49-F238E27FC236}">
              <a16:creationId xmlns:a16="http://schemas.microsoft.com/office/drawing/2014/main" id="{A37F4524-8548-4F94-8389-D8C8B89E3B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66" name="Text Box 513">
          <a:extLst>
            <a:ext uri="{FF2B5EF4-FFF2-40B4-BE49-F238E27FC236}">
              <a16:creationId xmlns:a16="http://schemas.microsoft.com/office/drawing/2014/main" id="{3DA60BDB-4375-4092-BD84-E5E8D03AA6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67" name="Text Box 514">
          <a:extLst>
            <a:ext uri="{FF2B5EF4-FFF2-40B4-BE49-F238E27FC236}">
              <a16:creationId xmlns:a16="http://schemas.microsoft.com/office/drawing/2014/main" id="{A90B5BBB-BBA4-4112-8724-BB240664F9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68" name="Text Box 515">
          <a:extLst>
            <a:ext uri="{FF2B5EF4-FFF2-40B4-BE49-F238E27FC236}">
              <a16:creationId xmlns:a16="http://schemas.microsoft.com/office/drawing/2014/main" id="{6C462DCA-61C5-4426-82C7-A0DD489959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69" name="Text Box 516">
          <a:extLst>
            <a:ext uri="{FF2B5EF4-FFF2-40B4-BE49-F238E27FC236}">
              <a16:creationId xmlns:a16="http://schemas.microsoft.com/office/drawing/2014/main" id="{31BB7E08-A81E-4206-B742-6B05E96877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70" name="Text Box 517">
          <a:extLst>
            <a:ext uri="{FF2B5EF4-FFF2-40B4-BE49-F238E27FC236}">
              <a16:creationId xmlns:a16="http://schemas.microsoft.com/office/drawing/2014/main" id="{EBAED380-1768-4D74-8E6D-D056BB54D6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71" name="Text Box 518">
          <a:extLst>
            <a:ext uri="{FF2B5EF4-FFF2-40B4-BE49-F238E27FC236}">
              <a16:creationId xmlns:a16="http://schemas.microsoft.com/office/drawing/2014/main" id="{FC2D748A-B9B9-4A23-A4C7-0C8B765BD4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72" name="Text Box 519">
          <a:extLst>
            <a:ext uri="{FF2B5EF4-FFF2-40B4-BE49-F238E27FC236}">
              <a16:creationId xmlns:a16="http://schemas.microsoft.com/office/drawing/2014/main" id="{E4CBC247-EE46-45BE-9416-C81845F6F9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73" name="Text Box 520">
          <a:extLst>
            <a:ext uri="{FF2B5EF4-FFF2-40B4-BE49-F238E27FC236}">
              <a16:creationId xmlns:a16="http://schemas.microsoft.com/office/drawing/2014/main" id="{679B47D9-553B-47FF-A543-020D9C77554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74" name="Text Box 521">
          <a:extLst>
            <a:ext uri="{FF2B5EF4-FFF2-40B4-BE49-F238E27FC236}">
              <a16:creationId xmlns:a16="http://schemas.microsoft.com/office/drawing/2014/main" id="{DC784593-3347-4B0E-B32A-B1BAD4BF15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75" name="Text Box 522">
          <a:extLst>
            <a:ext uri="{FF2B5EF4-FFF2-40B4-BE49-F238E27FC236}">
              <a16:creationId xmlns:a16="http://schemas.microsoft.com/office/drawing/2014/main" id="{8588F0E7-5714-4B3E-81E0-6BC502B01BA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76" name="Text Box 523">
          <a:extLst>
            <a:ext uri="{FF2B5EF4-FFF2-40B4-BE49-F238E27FC236}">
              <a16:creationId xmlns:a16="http://schemas.microsoft.com/office/drawing/2014/main" id="{906E0D0E-43A2-4CCD-A1D1-CC3B013E76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77" name="Text Box 524">
          <a:extLst>
            <a:ext uri="{FF2B5EF4-FFF2-40B4-BE49-F238E27FC236}">
              <a16:creationId xmlns:a16="http://schemas.microsoft.com/office/drawing/2014/main" id="{8DB38FDB-51DB-440D-851C-D228505DA5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78" name="Text Box 525">
          <a:extLst>
            <a:ext uri="{FF2B5EF4-FFF2-40B4-BE49-F238E27FC236}">
              <a16:creationId xmlns:a16="http://schemas.microsoft.com/office/drawing/2014/main" id="{D52620F4-342B-422F-B51D-737457F5E5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79" name="Text Box 526">
          <a:extLst>
            <a:ext uri="{FF2B5EF4-FFF2-40B4-BE49-F238E27FC236}">
              <a16:creationId xmlns:a16="http://schemas.microsoft.com/office/drawing/2014/main" id="{25881C2A-B640-4B71-8E7A-5F46AB26E46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80" name="Text Box 527">
          <a:extLst>
            <a:ext uri="{FF2B5EF4-FFF2-40B4-BE49-F238E27FC236}">
              <a16:creationId xmlns:a16="http://schemas.microsoft.com/office/drawing/2014/main" id="{FBF07507-922A-4E97-83FB-6DDC83BD18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81" name="Text Box 528">
          <a:extLst>
            <a:ext uri="{FF2B5EF4-FFF2-40B4-BE49-F238E27FC236}">
              <a16:creationId xmlns:a16="http://schemas.microsoft.com/office/drawing/2014/main" id="{0A62571B-C6E0-4320-B39B-D642CC64A56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82" name="Text Box 529">
          <a:extLst>
            <a:ext uri="{FF2B5EF4-FFF2-40B4-BE49-F238E27FC236}">
              <a16:creationId xmlns:a16="http://schemas.microsoft.com/office/drawing/2014/main" id="{131CC7A2-B9FD-4564-B6CC-53181B7508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83" name="Text Box 530">
          <a:extLst>
            <a:ext uri="{FF2B5EF4-FFF2-40B4-BE49-F238E27FC236}">
              <a16:creationId xmlns:a16="http://schemas.microsoft.com/office/drawing/2014/main" id="{33714C3B-2D6A-408C-A15A-CF6E952A35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84" name="Text Box 531">
          <a:extLst>
            <a:ext uri="{FF2B5EF4-FFF2-40B4-BE49-F238E27FC236}">
              <a16:creationId xmlns:a16="http://schemas.microsoft.com/office/drawing/2014/main" id="{814C307D-59F3-4A4A-826E-B7BB33AA62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85" name="Text Box 532">
          <a:extLst>
            <a:ext uri="{FF2B5EF4-FFF2-40B4-BE49-F238E27FC236}">
              <a16:creationId xmlns:a16="http://schemas.microsoft.com/office/drawing/2014/main" id="{2DD50862-0E5E-4507-9C5D-4680A60EA4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86" name="Text Box 533">
          <a:extLst>
            <a:ext uri="{FF2B5EF4-FFF2-40B4-BE49-F238E27FC236}">
              <a16:creationId xmlns:a16="http://schemas.microsoft.com/office/drawing/2014/main" id="{E88953F0-6589-431F-8502-75CED8ACDFD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287" name="Text Box 534">
          <a:extLst>
            <a:ext uri="{FF2B5EF4-FFF2-40B4-BE49-F238E27FC236}">
              <a16:creationId xmlns:a16="http://schemas.microsoft.com/office/drawing/2014/main" id="{D7EB71F5-8C1F-4738-BA5F-C1AD653492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288" name="Text Box 535">
          <a:extLst>
            <a:ext uri="{FF2B5EF4-FFF2-40B4-BE49-F238E27FC236}">
              <a16:creationId xmlns:a16="http://schemas.microsoft.com/office/drawing/2014/main" id="{9D152BEC-9ECE-4BDB-8AF7-305B3BB1CB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89" name="Text Box 536">
          <a:extLst>
            <a:ext uri="{FF2B5EF4-FFF2-40B4-BE49-F238E27FC236}">
              <a16:creationId xmlns:a16="http://schemas.microsoft.com/office/drawing/2014/main" id="{0998D4CB-3F2A-4707-B146-62D9388968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90" name="Text Box 537">
          <a:extLst>
            <a:ext uri="{FF2B5EF4-FFF2-40B4-BE49-F238E27FC236}">
              <a16:creationId xmlns:a16="http://schemas.microsoft.com/office/drawing/2014/main" id="{00ED564E-DF86-4A73-9651-9DBBE59B61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291" name="Text Box 538">
          <a:extLst>
            <a:ext uri="{FF2B5EF4-FFF2-40B4-BE49-F238E27FC236}">
              <a16:creationId xmlns:a16="http://schemas.microsoft.com/office/drawing/2014/main" id="{EA1FF607-B2E8-4AC8-BB76-C64FFA844A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92" name="Text Box 539">
          <a:extLst>
            <a:ext uri="{FF2B5EF4-FFF2-40B4-BE49-F238E27FC236}">
              <a16:creationId xmlns:a16="http://schemas.microsoft.com/office/drawing/2014/main" id="{043889C1-7ABD-4161-80EB-B76EA75958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93" name="Text Box 540">
          <a:extLst>
            <a:ext uri="{FF2B5EF4-FFF2-40B4-BE49-F238E27FC236}">
              <a16:creationId xmlns:a16="http://schemas.microsoft.com/office/drawing/2014/main" id="{DEA8E248-86C7-40FD-B36E-317FAC430E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294" name="Text Box 541">
          <a:extLst>
            <a:ext uri="{FF2B5EF4-FFF2-40B4-BE49-F238E27FC236}">
              <a16:creationId xmlns:a16="http://schemas.microsoft.com/office/drawing/2014/main" id="{75455E21-2EAC-4331-A652-766DE3D358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95" name="Text Box 542">
          <a:extLst>
            <a:ext uri="{FF2B5EF4-FFF2-40B4-BE49-F238E27FC236}">
              <a16:creationId xmlns:a16="http://schemas.microsoft.com/office/drawing/2014/main" id="{3A747098-F01D-4B68-8EA7-E3C87E8629A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96" name="Text Box 543">
          <a:extLst>
            <a:ext uri="{FF2B5EF4-FFF2-40B4-BE49-F238E27FC236}">
              <a16:creationId xmlns:a16="http://schemas.microsoft.com/office/drawing/2014/main" id="{24959CC2-D074-4BCA-BAF9-1093E50881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297" name="Text Box 544">
          <a:extLst>
            <a:ext uri="{FF2B5EF4-FFF2-40B4-BE49-F238E27FC236}">
              <a16:creationId xmlns:a16="http://schemas.microsoft.com/office/drawing/2014/main" id="{90073BE4-2C1A-4455-ADC9-5861D3DE4C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98" name="Text Box 545">
          <a:extLst>
            <a:ext uri="{FF2B5EF4-FFF2-40B4-BE49-F238E27FC236}">
              <a16:creationId xmlns:a16="http://schemas.microsoft.com/office/drawing/2014/main" id="{535FC422-6B49-47A5-9A0F-9B43F87D6A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299" name="Text Box 546">
          <a:extLst>
            <a:ext uri="{FF2B5EF4-FFF2-40B4-BE49-F238E27FC236}">
              <a16:creationId xmlns:a16="http://schemas.microsoft.com/office/drawing/2014/main" id="{CFAEA8EE-D2B4-4BC9-AF83-8F95302B047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00" name="Text Box 547">
          <a:extLst>
            <a:ext uri="{FF2B5EF4-FFF2-40B4-BE49-F238E27FC236}">
              <a16:creationId xmlns:a16="http://schemas.microsoft.com/office/drawing/2014/main" id="{D68CC53F-F90C-4998-945E-1007C72594A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01" name="Text Box 548">
          <a:extLst>
            <a:ext uri="{FF2B5EF4-FFF2-40B4-BE49-F238E27FC236}">
              <a16:creationId xmlns:a16="http://schemas.microsoft.com/office/drawing/2014/main" id="{7A07E233-E06F-41BC-9994-513D4E87982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02" name="Text Box 549">
          <a:extLst>
            <a:ext uri="{FF2B5EF4-FFF2-40B4-BE49-F238E27FC236}">
              <a16:creationId xmlns:a16="http://schemas.microsoft.com/office/drawing/2014/main" id="{6119CB20-341B-4199-8044-FB831A59DBD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03" name="Text Box 550">
          <a:extLst>
            <a:ext uri="{FF2B5EF4-FFF2-40B4-BE49-F238E27FC236}">
              <a16:creationId xmlns:a16="http://schemas.microsoft.com/office/drawing/2014/main" id="{A3FE8A71-D7D4-438C-9CB8-E22DBE64FC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04" name="Text Box 551">
          <a:extLst>
            <a:ext uri="{FF2B5EF4-FFF2-40B4-BE49-F238E27FC236}">
              <a16:creationId xmlns:a16="http://schemas.microsoft.com/office/drawing/2014/main" id="{0E9D988B-F859-464E-9217-A02C173EB7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05" name="Text Box 552">
          <a:extLst>
            <a:ext uri="{FF2B5EF4-FFF2-40B4-BE49-F238E27FC236}">
              <a16:creationId xmlns:a16="http://schemas.microsoft.com/office/drawing/2014/main" id="{92961B11-FF41-4FF6-B9D7-95368B2747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06" name="Text Box 553">
          <a:extLst>
            <a:ext uri="{FF2B5EF4-FFF2-40B4-BE49-F238E27FC236}">
              <a16:creationId xmlns:a16="http://schemas.microsoft.com/office/drawing/2014/main" id="{FE18F01D-6ADF-4549-ADF4-D4CDC6F943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07" name="Text Box 554">
          <a:extLst>
            <a:ext uri="{FF2B5EF4-FFF2-40B4-BE49-F238E27FC236}">
              <a16:creationId xmlns:a16="http://schemas.microsoft.com/office/drawing/2014/main" id="{99593D10-DEE1-476C-9576-C1E8E3F937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08" name="Text Box 555">
          <a:extLst>
            <a:ext uri="{FF2B5EF4-FFF2-40B4-BE49-F238E27FC236}">
              <a16:creationId xmlns:a16="http://schemas.microsoft.com/office/drawing/2014/main" id="{D514119A-2548-478F-94E2-A8F5410D8D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09" name="Text Box 556">
          <a:extLst>
            <a:ext uri="{FF2B5EF4-FFF2-40B4-BE49-F238E27FC236}">
              <a16:creationId xmlns:a16="http://schemas.microsoft.com/office/drawing/2014/main" id="{9E6E6200-1402-4FE8-B6EA-80839A8F38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10" name="Text Box 557">
          <a:extLst>
            <a:ext uri="{FF2B5EF4-FFF2-40B4-BE49-F238E27FC236}">
              <a16:creationId xmlns:a16="http://schemas.microsoft.com/office/drawing/2014/main" id="{BE3F13A7-4566-40AC-AEA0-FF83D6FA6E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11" name="Text Box 558">
          <a:extLst>
            <a:ext uri="{FF2B5EF4-FFF2-40B4-BE49-F238E27FC236}">
              <a16:creationId xmlns:a16="http://schemas.microsoft.com/office/drawing/2014/main" id="{1072D47D-4F83-4E6E-A5CF-68E5A0FB1A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12" name="Text Box 559">
          <a:extLst>
            <a:ext uri="{FF2B5EF4-FFF2-40B4-BE49-F238E27FC236}">
              <a16:creationId xmlns:a16="http://schemas.microsoft.com/office/drawing/2014/main" id="{E8D7CADE-F8F6-4CCD-87C2-930D189D20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13" name="Text Box 560">
          <a:extLst>
            <a:ext uri="{FF2B5EF4-FFF2-40B4-BE49-F238E27FC236}">
              <a16:creationId xmlns:a16="http://schemas.microsoft.com/office/drawing/2014/main" id="{BD86AD21-5373-46CF-A61A-E5F4DF37DE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14" name="Text Box 561">
          <a:extLst>
            <a:ext uri="{FF2B5EF4-FFF2-40B4-BE49-F238E27FC236}">
              <a16:creationId xmlns:a16="http://schemas.microsoft.com/office/drawing/2014/main" id="{1DFC2361-6D7F-4AC9-A6A0-A7174B0093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15" name="Text Box 562">
          <a:extLst>
            <a:ext uri="{FF2B5EF4-FFF2-40B4-BE49-F238E27FC236}">
              <a16:creationId xmlns:a16="http://schemas.microsoft.com/office/drawing/2014/main" id="{36B4B9BC-CEEC-41D7-BFC6-C2DB8A5F51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16" name="Text Box 563">
          <a:extLst>
            <a:ext uri="{FF2B5EF4-FFF2-40B4-BE49-F238E27FC236}">
              <a16:creationId xmlns:a16="http://schemas.microsoft.com/office/drawing/2014/main" id="{A1EBA75B-A5B7-4022-9947-92E2BF91DE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17" name="Text Box 564">
          <a:extLst>
            <a:ext uri="{FF2B5EF4-FFF2-40B4-BE49-F238E27FC236}">
              <a16:creationId xmlns:a16="http://schemas.microsoft.com/office/drawing/2014/main" id="{2D319631-2DF5-45FD-8917-5ACE817AAA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18" name="Text Box 565">
          <a:extLst>
            <a:ext uri="{FF2B5EF4-FFF2-40B4-BE49-F238E27FC236}">
              <a16:creationId xmlns:a16="http://schemas.microsoft.com/office/drawing/2014/main" id="{AC18E05F-6484-453E-B656-EEE5AAAFBC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19" name="Text Box 566">
          <a:extLst>
            <a:ext uri="{FF2B5EF4-FFF2-40B4-BE49-F238E27FC236}">
              <a16:creationId xmlns:a16="http://schemas.microsoft.com/office/drawing/2014/main" id="{4A35CA13-49B7-4FE1-AD3C-C6D61FE121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20" name="Text Box 567">
          <a:extLst>
            <a:ext uri="{FF2B5EF4-FFF2-40B4-BE49-F238E27FC236}">
              <a16:creationId xmlns:a16="http://schemas.microsoft.com/office/drawing/2014/main" id="{723C3077-AD05-43B5-89BC-3B05FC719E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21" name="Text Box 568">
          <a:extLst>
            <a:ext uri="{FF2B5EF4-FFF2-40B4-BE49-F238E27FC236}">
              <a16:creationId xmlns:a16="http://schemas.microsoft.com/office/drawing/2014/main" id="{FB157C90-9986-470C-A4D7-91446C7A54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22" name="Text Box 569">
          <a:extLst>
            <a:ext uri="{FF2B5EF4-FFF2-40B4-BE49-F238E27FC236}">
              <a16:creationId xmlns:a16="http://schemas.microsoft.com/office/drawing/2014/main" id="{1671CF7E-5969-43D7-A267-0339DBB238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23" name="Text Box 570">
          <a:extLst>
            <a:ext uri="{FF2B5EF4-FFF2-40B4-BE49-F238E27FC236}">
              <a16:creationId xmlns:a16="http://schemas.microsoft.com/office/drawing/2014/main" id="{04AC4BAC-DC07-43FA-B1F1-632EBDDDFB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24" name="Text Box 571">
          <a:extLst>
            <a:ext uri="{FF2B5EF4-FFF2-40B4-BE49-F238E27FC236}">
              <a16:creationId xmlns:a16="http://schemas.microsoft.com/office/drawing/2014/main" id="{BB62ABEA-A8F1-40D7-B146-AB4A874539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25" name="Text Box 572">
          <a:extLst>
            <a:ext uri="{FF2B5EF4-FFF2-40B4-BE49-F238E27FC236}">
              <a16:creationId xmlns:a16="http://schemas.microsoft.com/office/drawing/2014/main" id="{57866A59-D4E4-4630-B7E4-70722DFBED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26" name="Text Box 573">
          <a:extLst>
            <a:ext uri="{FF2B5EF4-FFF2-40B4-BE49-F238E27FC236}">
              <a16:creationId xmlns:a16="http://schemas.microsoft.com/office/drawing/2014/main" id="{4C712540-A7BC-4E81-8AB9-45F22F0579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27" name="Text Box 574">
          <a:extLst>
            <a:ext uri="{FF2B5EF4-FFF2-40B4-BE49-F238E27FC236}">
              <a16:creationId xmlns:a16="http://schemas.microsoft.com/office/drawing/2014/main" id="{07C13B02-05FE-42F2-8380-173636DC48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28" name="Text Box 575">
          <a:extLst>
            <a:ext uri="{FF2B5EF4-FFF2-40B4-BE49-F238E27FC236}">
              <a16:creationId xmlns:a16="http://schemas.microsoft.com/office/drawing/2014/main" id="{CB64F29A-49A1-44B3-A9C1-DCC6E109D9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29" name="Text Box 576">
          <a:extLst>
            <a:ext uri="{FF2B5EF4-FFF2-40B4-BE49-F238E27FC236}">
              <a16:creationId xmlns:a16="http://schemas.microsoft.com/office/drawing/2014/main" id="{1D7A7BB9-FF0B-431B-8E9C-B7AABDB3AD9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30" name="Text Box 577">
          <a:extLst>
            <a:ext uri="{FF2B5EF4-FFF2-40B4-BE49-F238E27FC236}">
              <a16:creationId xmlns:a16="http://schemas.microsoft.com/office/drawing/2014/main" id="{380A46FA-0214-4234-950C-A787F14465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31" name="Text Box 578">
          <a:extLst>
            <a:ext uri="{FF2B5EF4-FFF2-40B4-BE49-F238E27FC236}">
              <a16:creationId xmlns:a16="http://schemas.microsoft.com/office/drawing/2014/main" id="{515F4CFA-A8EF-41CC-B0C7-8CEC31B4663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32" name="Text Box 579">
          <a:extLst>
            <a:ext uri="{FF2B5EF4-FFF2-40B4-BE49-F238E27FC236}">
              <a16:creationId xmlns:a16="http://schemas.microsoft.com/office/drawing/2014/main" id="{327677A2-24B4-4424-99E1-A9BA59F41A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33" name="Text Box 580">
          <a:extLst>
            <a:ext uri="{FF2B5EF4-FFF2-40B4-BE49-F238E27FC236}">
              <a16:creationId xmlns:a16="http://schemas.microsoft.com/office/drawing/2014/main" id="{20BD015E-6C9B-40C4-8973-221D89ABC9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34" name="Text Box 581">
          <a:extLst>
            <a:ext uri="{FF2B5EF4-FFF2-40B4-BE49-F238E27FC236}">
              <a16:creationId xmlns:a16="http://schemas.microsoft.com/office/drawing/2014/main" id="{83F362A0-0C02-4AFF-8A1B-3C03BA28BF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35" name="Text Box 582">
          <a:extLst>
            <a:ext uri="{FF2B5EF4-FFF2-40B4-BE49-F238E27FC236}">
              <a16:creationId xmlns:a16="http://schemas.microsoft.com/office/drawing/2014/main" id="{29792B1A-ADED-498A-A102-DFF82FA1DED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36" name="Text Box 583">
          <a:extLst>
            <a:ext uri="{FF2B5EF4-FFF2-40B4-BE49-F238E27FC236}">
              <a16:creationId xmlns:a16="http://schemas.microsoft.com/office/drawing/2014/main" id="{350DBE35-FC33-4E8E-ACB6-279E9CC59B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37" name="Text Box 584">
          <a:extLst>
            <a:ext uri="{FF2B5EF4-FFF2-40B4-BE49-F238E27FC236}">
              <a16:creationId xmlns:a16="http://schemas.microsoft.com/office/drawing/2014/main" id="{E98FDB5C-485F-4678-9FBC-6854AE026B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38" name="Text Box 585">
          <a:extLst>
            <a:ext uri="{FF2B5EF4-FFF2-40B4-BE49-F238E27FC236}">
              <a16:creationId xmlns:a16="http://schemas.microsoft.com/office/drawing/2014/main" id="{B85FC9CF-D149-44F3-B212-4A0ABBB4C29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39" name="Text Box 586">
          <a:extLst>
            <a:ext uri="{FF2B5EF4-FFF2-40B4-BE49-F238E27FC236}">
              <a16:creationId xmlns:a16="http://schemas.microsoft.com/office/drawing/2014/main" id="{472C5FC3-0156-4488-A821-0F76ABF73C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40" name="Text Box 587">
          <a:extLst>
            <a:ext uri="{FF2B5EF4-FFF2-40B4-BE49-F238E27FC236}">
              <a16:creationId xmlns:a16="http://schemas.microsoft.com/office/drawing/2014/main" id="{5920F48F-199C-41E6-ABD0-919F8C8A17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41" name="Text Box 588">
          <a:extLst>
            <a:ext uri="{FF2B5EF4-FFF2-40B4-BE49-F238E27FC236}">
              <a16:creationId xmlns:a16="http://schemas.microsoft.com/office/drawing/2014/main" id="{007213BE-B067-4475-8B34-A34BEEBA47F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42" name="Text Box 589">
          <a:extLst>
            <a:ext uri="{FF2B5EF4-FFF2-40B4-BE49-F238E27FC236}">
              <a16:creationId xmlns:a16="http://schemas.microsoft.com/office/drawing/2014/main" id="{865E6E02-9987-47A8-B54E-2626224C8E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43" name="Text Box 590">
          <a:extLst>
            <a:ext uri="{FF2B5EF4-FFF2-40B4-BE49-F238E27FC236}">
              <a16:creationId xmlns:a16="http://schemas.microsoft.com/office/drawing/2014/main" id="{C9D095F4-3E40-499C-AA35-DC67DEC2A4B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44" name="Text Box 591">
          <a:extLst>
            <a:ext uri="{FF2B5EF4-FFF2-40B4-BE49-F238E27FC236}">
              <a16:creationId xmlns:a16="http://schemas.microsoft.com/office/drawing/2014/main" id="{B8B8362F-7A7D-4DF7-97FD-73A0194BD5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45" name="Text Box 592">
          <a:extLst>
            <a:ext uri="{FF2B5EF4-FFF2-40B4-BE49-F238E27FC236}">
              <a16:creationId xmlns:a16="http://schemas.microsoft.com/office/drawing/2014/main" id="{B13CA39B-614D-4764-9E26-311530F4E9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46" name="Text Box 593">
          <a:extLst>
            <a:ext uri="{FF2B5EF4-FFF2-40B4-BE49-F238E27FC236}">
              <a16:creationId xmlns:a16="http://schemas.microsoft.com/office/drawing/2014/main" id="{1DBE27EB-314F-451F-B2AC-20BA129D0F4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47" name="Text Box 594">
          <a:extLst>
            <a:ext uri="{FF2B5EF4-FFF2-40B4-BE49-F238E27FC236}">
              <a16:creationId xmlns:a16="http://schemas.microsoft.com/office/drawing/2014/main" id="{8B495E31-E480-4E86-909D-FEF9DA73779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48" name="Text Box 595">
          <a:extLst>
            <a:ext uri="{FF2B5EF4-FFF2-40B4-BE49-F238E27FC236}">
              <a16:creationId xmlns:a16="http://schemas.microsoft.com/office/drawing/2014/main" id="{E1E24F4B-9422-445F-96E2-90DE16D133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49" name="Text Box 596">
          <a:extLst>
            <a:ext uri="{FF2B5EF4-FFF2-40B4-BE49-F238E27FC236}">
              <a16:creationId xmlns:a16="http://schemas.microsoft.com/office/drawing/2014/main" id="{1C59D763-B90F-4C31-9E40-A9E27E5566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50" name="Text Box 597">
          <a:extLst>
            <a:ext uri="{FF2B5EF4-FFF2-40B4-BE49-F238E27FC236}">
              <a16:creationId xmlns:a16="http://schemas.microsoft.com/office/drawing/2014/main" id="{B7D30A2D-DA6F-4CF7-9FA8-E8A8B4C99E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51" name="Text Box 598">
          <a:extLst>
            <a:ext uri="{FF2B5EF4-FFF2-40B4-BE49-F238E27FC236}">
              <a16:creationId xmlns:a16="http://schemas.microsoft.com/office/drawing/2014/main" id="{C5A58E28-9FC9-4668-AFEE-B3D47AA521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52" name="Text Box 599">
          <a:extLst>
            <a:ext uri="{FF2B5EF4-FFF2-40B4-BE49-F238E27FC236}">
              <a16:creationId xmlns:a16="http://schemas.microsoft.com/office/drawing/2014/main" id="{F8A6721D-A174-41E2-9464-F3A04D8807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53" name="Text Box 600">
          <a:extLst>
            <a:ext uri="{FF2B5EF4-FFF2-40B4-BE49-F238E27FC236}">
              <a16:creationId xmlns:a16="http://schemas.microsoft.com/office/drawing/2014/main" id="{59DD6F3B-D5CD-4F2C-B8EE-D105D66016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54" name="Text Box 601">
          <a:extLst>
            <a:ext uri="{FF2B5EF4-FFF2-40B4-BE49-F238E27FC236}">
              <a16:creationId xmlns:a16="http://schemas.microsoft.com/office/drawing/2014/main" id="{69DCA28D-872B-4F96-B6C7-FF7A1F4E10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55" name="Text Box 602">
          <a:extLst>
            <a:ext uri="{FF2B5EF4-FFF2-40B4-BE49-F238E27FC236}">
              <a16:creationId xmlns:a16="http://schemas.microsoft.com/office/drawing/2014/main" id="{340E15AE-2C62-4B6C-A330-6BF18F80819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56" name="Text Box 603">
          <a:extLst>
            <a:ext uri="{FF2B5EF4-FFF2-40B4-BE49-F238E27FC236}">
              <a16:creationId xmlns:a16="http://schemas.microsoft.com/office/drawing/2014/main" id="{E2EA99A0-96E1-4176-A73E-C8C48E23D4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57" name="Text Box 604">
          <a:extLst>
            <a:ext uri="{FF2B5EF4-FFF2-40B4-BE49-F238E27FC236}">
              <a16:creationId xmlns:a16="http://schemas.microsoft.com/office/drawing/2014/main" id="{ADBE7C27-BDFA-4783-AEEE-308C1C1215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58" name="Text Box 605">
          <a:extLst>
            <a:ext uri="{FF2B5EF4-FFF2-40B4-BE49-F238E27FC236}">
              <a16:creationId xmlns:a16="http://schemas.microsoft.com/office/drawing/2014/main" id="{2EC39650-39B7-4BD9-9136-0AAAD4C9674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59" name="Text Box 606">
          <a:extLst>
            <a:ext uri="{FF2B5EF4-FFF2-40B4-BE49-F238E27FC236}">
              <a16:creationId xmlns:a16="http://schemas.microsoft.com/office/drawing/2014/main" id="{154FDF4F-C6C7-46CE-A19D-E3070AF27AB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60" name="Text Box 607">
          <a:extLst>
            <a:ext uri="{FF2B5EF4-FFF2-40B4-BE49-F238E27FC236}">
              <a16:creationId xmlns:a16="http://schemas.microsoft.com/office/drawing/2014/main" id="{7709A4BC-3E3A-4665-AC9D-1C566EEFE9D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61" name="Text Box 608">
          <a:extLst>
            <a:ext uri="{FF2B5EF4-FFF2-40B4-BE49-F238E27FC236}">
              <a16:creationId xmlns:a16="http://schemas.microsoft.com/office/drawing/2014/main" id="{47B5162B-0217-497B-B643-8C1E91D5017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62" name="Text Box 609">
          <a:extLst>
            <a:ext uri="{FF2B5EF4-FFF2-40B4-BE49-F238E27FC236}">
              <a16:creationId xmlns:a16="http://schemas.microsoft.com/office/drawing/2014/main" id="{0147C8C4-2F38-4DA7-8C3F-48837B742A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63" name="Text Box 610">
          <a:extLst>
            <a:ext uri="{FF2B5EF4-FFF2-40B4-BE49-F238E27FC236}">
              <a16:creationId xmlns:a16="http://schemas.microsoft.com/office/drawing/2014/main" id="{C569EC32-7A3D-4D70-8B49-E566F8980EC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64" name="Text Box 611">
          <a:extLst>
            <a:ext uri="{FF2B5EF4-FFF2-40B4-BE49-F238E27FC236}">
              <a16:creationId xmlns:a16="http://schemas.microsoft.com/office/drawing/2014/main" id="{6BB1FA56-F8E8-4F6C-8DCF-4D7B418CB7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65" name="Text Box 612">
          <a:extLst>
            <a:ext uri="{FF2B5EF4-FFF2-40B4-BE49-F238E27FC236}">
              <a16:creationId xmlns:a16="http://schemas.microsoft.com/office/drawing/2014/main" id="{8F4D66AB-5FE9-4CFA-B821-65A2EAB0077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66" name="Text Box 613">
          <a:extLst>
            <a:ext uri="{FF2B5EF4-FFF2-40B4-BE49-F238E27FC236}">
              <a16:creationId xmlns:a16="http://schemas.microsoft.com/office/drawing/2014/main" id="{955A1C84-080A-4D7B-B7D9-64EB75D3113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67" name="Text Box 614">
          <a:extLst>
            <a:ext uri="{FF2B5EF4-FFF2-40B4-BE49-F238E27FC236}">
              <a16:creationId xmlns:a16="http://schemas.microsoft.com/office/drawing/2014/main" id="{CCD1B370-594F-443E-99C8-A5BFD53160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68" name="Text Box 615">
          <a:extLst>
            <a:ext uri="{FF2B5EF4-FFF2-40B4-BE49-F238E27FC236}">
              <a16:creationId xmlns:a16="http://schemas.microsoft.com/office/drawing/2014/main" id="{9EF85C11-B600-4D78-AF27-18F9B22FFE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69" name="Text Box 616">
          <a:extLst>
            <a:ext uri="{FF2B5EF4-FFF2-40B4-BE49-F238E27FC236}">
              <a16:creationId xmlns:a16="http://schemas.microsoft.com/office/drawing/2014/main" id="{1F087701-0CB6-445B-9B00-1781F840C8E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70" name="Text Box 617">
          <a:extLst>
            <a:ext uri="{FF2B5EF4-FFF2-40B4-BE49-F238E27FC236}">
              <a16:creationId xmlns:a16="http://schemas.microsoft.com/office/drawing/2014/main" id="{9047A5AC-4C42-4089-BD75-58F7B9F8192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71" name="Text Box 618">
          <a:extLst>
            <a:ext uri="{FF2B5EF4-FFF2-40B4-BE49-F238E27FC236}">
              <a16:creationId xmlns:a16="http://schemas.microsoft.com/office/drawing/2014/main" id="{48DC8C6A-9005-4401-BAD9-62A30258F7A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72" name="Text Box 619">
          <a:extLst>
            <a:ext uri="{FF2B5EF4-FFF2-40B4-BE49-F238E27FC236}">
              <a16:creationId xmlns:a16="http://schemas.microsoft.com/office/drawing/2014/main" id="{8F5831EE-A592-47AD-BC49-7EEC2B42578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73" name="Text Box 620">
          <a:extLst>
            <a:ext uri="{FF2B5EF4-FFF2-40B4-BE49-F238E27FC236}">
              <a16:creationId xmlns:a16="http://schemas.microsoft.com/office/drawing/2014/main" id="{0BE5E1DB-9BEF-4568-825A-22B420D7323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74" name="Text Box 621">
          <a:extLst>
            <a:ext uri="{FF2B5EF4-FFF2-40B4-BE49-F238E27FC236}">
              <a16:creationId xmlns:a16="http://schemas.microsoft.com/office/drawing/2014/main" id="{1A96332A-8D63-411D-BE16-8D773A5841D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75" name="Text Box 622">
          <a:extLst>
            <a:ext uri="{FF2B5EF4-FFF2-40B4-BE49-F238E27FC236}">
              <a16:creationId xmlns:a16="http://schemas.microsoft.com/office/drawing/2014/main" id="{BE0A3CA1-C063-47B7-A9B6-013FE78F45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76" name="Text Box 623">
          <a:extLst>
            <a:ext uri="{FF2B5EF4-FFF2-40B4-BE49-F238E27FC236}">
              <a16:creationId xmlns:a16="http://schemas.microsoft.com/office/drawing/2014/main" id="{DD1D2E1B-3923-4C33-8C78-C2F22540AD5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77" name="Text Box 624">
          <a:extLst>
            <a:ext uri="{FF2B5EF4-FFF2-40B4-BE49-F238E27FC236}">
              <a16:creationId xmlns:a16="http://schemas.microsoft.com/office/drawing/2014/main" id="{C143A144-0F52-4FC2-8A6F-5A24FEB19D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78" name="Text Box 625">
          <a:extLst>
            <a:ext uri="{FF2B5EF4-FFF2-40B4-BE49-F238E27FC236}">
              <a16:creationId xmlns:a16="http://schemas.microsoft.com/office/drawing/2014/main" id="{DFC69DEE-E4FF-43CC-B01A-24982197D24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79" name="Text Box 626">
          <a:extLst>
            <a:ext uri="{FF2B5EF4-FFF2-40B4-BE49-F238E27FC236}">
              <a16:creationId xmlns:a16="http://schemas.microsoft.com/office/drawing/2014/main" id="{79EF86D9-5351-45EE-9DAB-47BDE6F2A6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80" name="Text Box 627">
          <a:extLst>
            <a:ext uri="{FF2B5EF4-FFF2-40B4-BE49-F238E27FC236}">
              <a16:creationId xmlns:a16="http://schemas.microsoft.com/office/drawing/2014/main" id="{C0D6A24B-C3AA-49F1-8C0F-11C19849451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81" name="Text Box 628">
          <a:extLst>
            <a:ext uri="{FF2B5EF4-FFF2-40B4-BE49-F238E27FC236}">
              <a16:creationId xmlns:a16="http://schemas.microsoft.com/office/drawing/2014/main" id="{679535A0-247C-44C0-96AC-4887A30120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82" name="Text Box 629">
          <a:extLst>
            <a:ext uri="{FF2B5EF4-FFF2-40B4-BE49-F238E27FC236}">
              <a16:creationId xmlns:a16="http://schemas.microsoft.com/office/drawing/2014/main" id="{5BC73D1F-E818-4616-81CB-98BD9CA5DF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83" name="Text Box 630">
          <a:extLst>
            <a:ext uri="{FF2B5EF4-FFF2-40B4-BE49-F238E27FC236}">
              <a16:creationId xmlns:a16="http://schemas.microsoft.com/office/drawing/2014/main" id="{E3EFEDDC-C4DA-4896-BA72-F41D44F0BB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84" name="Text Box 631">
          <a:extLst>
            <a:ext uri="{FF2B5EF4-FFF2-40B4-BE49-F238E27FC236}">
              <a16:creationId xmlns:a16="http://schemas.microsoft.com/office/drawing/2014/main" id="{95F59237-8971-496F-874A-2895A07F79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85" name="Text Box 632">
          <a:extLst>
            <a:ext uri="{FF2B5EF4-FFF2-40B4-BE49-F238E27FC236}">
              <a16:creationId xmlns:a16="http://schemas.microsoft.com/office/drawing/2014/main" id="{8BCDE0C1-0C2F-460C-AC3E-735197F236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86" name="Text Box 633">
          <a:extLst>
            <a:ext uri="{FF2B5EF4-FFF2-40B4-BE49-F238E27FC236}">
              <a16:creationId xmlns:a16="http://schemas.microsoft.com/office/drawing/2014/main" id="{BB34BD21-4260-4857-8C0F-F678A2F94E5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87" name="Text Box 634">
          <a:extLst>
            <a:ext uri="{FF2B5EF4-FFF2-40B4-BE49-F238E27FC236}">
              <a16:creationId xmlns:a16="http://schemas.microsoft.com/office/drawing/2014/main" id="{F939D6CA-E0E6-4207-BF87-7F110F6968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88" name="Text Box 635">
          <a:extLst>
            <a:ext uri="{FF2B5EF4-FFF2-40B4-BE49-F238E27FC236}">
              <a16:creationId xmlns:a16="http://schemas.microsoft.com/office/drawing/2014/main" id="{579D4371-F1A6-44A7-917A-E0146E15645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89" name="Text Box 636">
          <a:extLst>
            <a:ext uri="{FF2B5EF4-FFF2-40B4-BE49-F238E27FC236}">
              <a16:creationId xmlns:a16="http://schemas.microsoft.com/office/drawing/2014/main" id="{4E1AAB38-CE84-4B5B-8F47-A936B9BABC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90" name="Text Box 637">
          <a:extLst>
            <a:ext uri="{FF2B5EF4-FFF2-40B4-BE49-F238E27FC236}">
              <a16:creationId xmlns:a16="http://schemas.microsoft.com/office/drawing/2014/main" id="{AD8FBE11-D8C5-4BB2-82C9-41A2A44D14C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91" name="Text Box 638">
          <a:extLst>
            <a:ext uri="{FF2B5EF4-FFF2-40B4-BE49-F238E27FC236}">
              <a16:creationId xmlns:a16="http://schemas.microsoft.com/office/drawing/2014/main" id="{2AAB436D-8885-4A5B-9EC2-557183878B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92" name="Text Box 639">
          <a:extLst>
            <a:ext uri="{FF2B5EF4-FFF2-40B4-BE49-F238E27FC236}">
              <a16:creationId xmlns:a16="http://schemas.microsoft.com/office/drawing/2014/main" id="{7505A28E-7ED2-4C35-8636-346B746698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93" name="Text Box 640">
          <a:extLst>
            <a:ext uri="{FF2B5EF4-FFF2-40B4-BE49-F238E27FC236}">
              <a16:creationId xmlns:a16="http://schemas.microsoft.com/office/drawing/2014/main" id="{A08A52B9-F401-431E-AAFF-4DD7F100D6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94" name="Text Box 641">
          <a:extLst>
            <a:ext uri="{FF2B5EF4-FFF2-40B4-BE49-F238E27FC236}">
              <a16:creationId xmlns:a16="http://schemas.microsoft.com/office/drawing/2014/main" id="{0469DE02-D458-4CA6-A3D2-7435762B0D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395" name="Text Box 642">
          <a:extLst>
            <a:ext uri="{FF2B5EF4-FFF2-40B4-BE49-F238E27FC236}">
              <a16:creationId xmlns:a16="http://schemas.microsoft.com/office/drawing/2014/main" id="{ACE6DA5F-693E-4432-88B7-E6DD23F574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96" name="Text Box 643">
          <a:extLst>
            <a:ext uri="{FF2B5EF4-FFF2-40B4-BE49-F238E27FC236}">
              <a16:creationId xmlns:a16="http://schemas.microsoft.com/office/drawing/2014/main" id="{2A8479C7-B8ED-4978-B497-693A27ED4A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97" name="Text Box 644">
          <a:extLst>
            <a:ext uri="{FF2B5EF4-FFF2-40B4-BE49-F238E27FC236}">
              <a16:creationId xmlns:a16="http://schemas.microsoft.com/office/drawing/2014/main" id="{E6A4DBD0-9165-4D1A-8C2B-5B8CAC46719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398" name="Text Box 645">
          <a:extLst>
            <a:ext uri="{FF2B5EF4-FFF2-40B4-BE49-F238E27FC236}">
              <a16:creationId xmlns:a16="http://schemas.microsoft.com/office/drawing/2014/main" id="{28AD0F78-5F4A-4C83-B91B-3FC1C94709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399" name="Text Box 646">
          <a:extLst>
            <a:ext uri="{FF2B5EF4-FFF2-40B4-BE49-F238E27FC236}">
              <a16:creationId xmlns:a16="http://schemas.microsoft.com/office/drawing/2014/main" id="{0711C510-5D96-492E-AD28-DDD2967A55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00" name="Text Box 647">
          <a:extLst>
            <a:ext uri="{FF2B5EF4-FFF2-40B4-BE49-F238E27FC236}">
              <a16:creationId xmlns:a16="http://schemas.microsoft.com/office/drawing/2014/main" id="{319A1209-24F8-4DD8-9C11-4F1AC2A56C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01" name="Text Box 648">
          <a:extLst>
            <a:ext uri="{FF2B5EF4-FFF2-40B4-BE49-F238E27FC236}">
              <a16:creationId xmlns:a16="http://schemas.microsoft.com/office/drawing/2014/main" id="{8E85CC0E-F3F1-4BBB-8335-A0592B8CFD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02" name="Text Box 649">
          <a:extLst>
            <a:ext uri="{FF2B5EF4-FFF2-40B4-BE49-F238E27FC236}">
              <a16:creationId xmlns:a16="http://schemas.microsoft.com/office/drawing/2014/main" id="{19E2BE6A-BB4D-4F92-862C-A114EF470AD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03" name="Text Box 650">
          <a:extLst>
            <a:ext uri="{FF2B5EF4-FFF2-40B4-BE49-F238E27FC236}">
              <a16:creationId xmlns:a16="http://schemas.microsoft.com/office/drawing/2014/main" id="{48D3F3D2-FD3A-4CB0-967A-C77FD058855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04" name="Text Box 651">
          <a:extLst>
            <a:ext uri="{FF2B5EF4-FFF2-40B4-BE49-F238E27FC236}">
              <a16:creationId xmlns:a16="http://schemas.microsoft.com/office/drawing/2014/main" id="{401A15D2-389D-4D48-8E7A-B0EEF3B3CDA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05" name="Text Box 652">
          <a:extLst>
            <a:ext uri="{FF2B5EF4-FFF2-40B4-BE49-F238E27FC236}">
              <a16:creationId xmlns:a16="http://schemas.microsoft.com/office/drawing/2014/main" id="{1C3571E8-0BAF-48F4-98A7-CFEF1BC2D0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06" name="Text Box 653">
          <a:extLst>
            <a:ext uri="{FF2B5EF4-FFF2-40B4-BE49-F238E27FC236}">
              <a16:creationId xmlns:a16="http://schemas.microsoft.com/office/drawing/2014/main" id="{37B29FBB-E9B6-447E-877A-ECB00004B2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07" name="Text Box 654">
          <a:extLst>
            <a:ext uri="{FF2B5EF4-FFF2-40B4-BE49-F238E27FC236}">
              <a16:creationId xmlns:a16="http://schemas.microsoft.com/office/drawing/2014/main" id="{3872AAB6-A529-41BC-B6D5-39F70A3C20C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08" name="Text Box 655">
          <a:extLst>
            <a:ext uri="{FF2B5EF4-FFF2-40B4-BE49-F238E27FC236}">
              <a16:creationId xmlns:a16="http://schemas.microsoft.com/office/drawing/2014/main" id="{C4AC5D0B-364D-494D-BCCE-677C31BABC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09" name="Text Box 656">
          <a:extLst>
            <a:ext uri="{FF2B5EF4-FFF2-40B4-BE49-F238E27FC236}">
              <a16:creationId xmlns:a16="http://schemas.microsoft.com/office/drawing/2014/main" id="{057E8A1E-0968-41B1-BE87-81063C4FBD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10" name="Text Box 657">
          <a:extLst>
            <a:ext uri="{FF2B5EF4-FFF2-40B4-BE49-F238E27FC236}">
              <a16:creationId xmlns:a16="http://schemas.microsoft.com/office/drawing/2014/main" id="{579C31A7-983B-48B0-88C9-4FB4C8DDD6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11" name="Text Box 658">
          <a:extLst>
            <a:ext uri="{FF2B5EF4-FFF2-40B4-BE49-F238E27FC236}">
              <a16:creationId xmlns:a16="http://schemas.microsoft.com/office/drawing/2014/main" id="{1662F7AC-A87E-4FA7-B39F-F6824361DB1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12" name="Text Box 659">
          <a:extLst>
            <a:ext uri="{FF2B5EF4-FFF2-40B4-BE49-F238E27FC236}">
              <a16:creationId xmlns:a16="http://schemas.microsoft.com/office/drawing/2014/main" id="{B29805A1-6965-43BC-B276-DAB92FAC9A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13" name="Text Box 660">
          <a:extLst>
            <a:ext uri="{FF2B5EF4-FFF2-40B4-BE49-F238E27FC236}">
              <a16:creationId xmlns:a16="http://schemas.microsoft.com/office/drawing/2014/main" id="{15479B3D-06F5-4D4A-BCAE-FFBFB57AD31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14" name="Text Box 661">
          <a:extLst>
            <a:ext uri="{FF2B5EF4-FFF2-40B4-BE49-F238E27FC236}">
              <a16:creationId xmlns:a16="http://schemas.microsoft.com/office/drawing/2014/main" id="{A65C6A46-ABF6-4C64-B275-3400029657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15" name="Text Box 662">
          <a:extLst>
            <a:ext uri="{FF2B5EF4-FFF2-40B4-BE49-F238E27FC236}">
              <a16:creationId xmlns:a16="http://schemas.microsoft.com/office/drawing/2014/main" id="{9AA901D6-FDE3-434F-AD20-0462204D35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16" name="Text Box 663">
          <a:extLst>
            <a:ext uri="{FF2B5EF4-FFF2-40B4-BE49-F238E27FC236}">
              <a16:creationId xmlns:a16="http://schemas.microsoft.com/office/drawing/2014/main" id="{44DCF2BE-45F6-482F-A5E7-DCD842011F9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17" name="Text Box 664">
          <a:extLst>
            <a:ext uri="{FF2B5EF4-FFF2-40B4-BE49-F238E27FC236}">
              <a16:creationId xmlns:a16="http://schemas.microsoft.com/office/drawing/2014/main" id="{22D962A7-A41A-4FF0-82BA-62260DEEB4B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18" name="Text Box 665">
          <a:extLst>
            <a:ext uri="{FF2B5EF4-FFF2-40B4-BE49-F238E27FC236}">
              <a16:creationId xmlns:a16="http://schemas.microsoft.com/office/drawing/2014/main" id="{43516CFD-868E-4067-8180-4E790F21D56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19" name="Text Box 666">
          <a:extLst>
            <a:ext uri="{FF2B5EF4-FFF2-40B4-BE49-F238E27FC236}">
              <a16:creationId xmlns:a16="http://schemas.microsoft.com/office/drawing/2014/main" id="{DC84B190-698B-492D-89FA-0C5CAEF209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20" name="Text Box 667">
          <a:extLst>
            <a:ext uri="{FF2B5EF4-FFF2-40B4-BE49-F238E27FC236}">
              <a16:creationId xmlns:a16="http://schemas.microsoft.com/office/drawing/2014/main" id="{20C4AD99-DA79-4A93-9462-04F11AD09C1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21" name="Text Box 668">
          <a:extLst>
            <a:ext uri="{FF2B5EF4-FFF2-40B4-BE49-F238E27FC236}">
              <a16:creationId xmlns:a16="http://schemas.microsoft.com/office/drawing/2014/main" id="{83A75173-9CDB-4632-9BAE-B3B69C6AD37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22" name="Text Box 669">
          <a:extLst>
            <a:ext uri="{FF2B5EF4-FFF2-40B4-BE49-F238E27FC236}">
              <a16:creationId xmlns:a16="http://schemas.microsoft.com/office/drawing/2014/main" id="{A2360FFD-1F7E-47C1-9347-C7D622ED597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23" name="Text Box 670">
          <a:extLst>
            <a:ext uri="{FF2B5EF4-FFF2-40B4-BE49-F238E27FC236}">
              <a16:creationId xmlns:a16="http://schemas.microsoft.com/office/drawing/2014/main" id="{79695DB6-27A2-42E3-920A-DE7E1E5E0B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24" name="Text Box 671">
          <a:extLst>
            <a:ext uri="{FF2B5EF4-FFF2-40B4-BE49-F238E27FC236}">
              <a16:creationId xmlns:a16="http://schemas.microsoft.com/office/drawing/2014/main" id="{9D458B2C-8AB3-4A9B-B8E0-0A8B8C764C7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25" name="Text Box 672">
          <a:extLst>
            <a:ext uri="{FF2B5EF4-FFF2-40B4-BE49-F238E27FC236}">
              <a16:creationId xmlns:a16="http://schemas.microsoft.com/office/drawing/2014/main" id="{A62AC4E9-2E41-465F-A39E-748A6CF289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26" name="Text Box 673">
          <a:extLst>
            <a:ext uri="{FF2B5EF4-FFF2-40B4-BE49-F238E27FC236}">
              <a16:creationId xmlns:a16="http://schemas.microsoft.com/office/drawing/2014/main" id="{34D75ACC-3A01-4385-9720-6A19936C7DE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27" name="Text Box 674">
          <a:extLst>
            <a:ext uri="{FF2B5EF4-FFF2-40B4-BE49-F238E27FC236}">
              <a16:creationId xmlns:a16="http://schemas.microsoft.com/office/drawing/2014/main" id="{5BF32767-4FD9-462D-8F05-66C2D4C27D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28" name="Text Box 675">
          <a:extLst>
            <a:ext uri="{FF2B5EF4-FFF2-40B4-BE49-F238E27FC236}">
              <a16:creationId xmlns:a16="http://schemas.microsoft.com/office/drawing/2014/main" id="{145DDDAD-5BC1-4FB6-BEF6-741B066F862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29" name="Text Box 676">
          <a:extLst>
            <a:ext uri="{FF2B5EF4-FFF2-40B4-BE49-F238E27FC236}">
              <a16:creationId xmlns:a16="http://schemas.microsoft.com/office/drawing/2014/main" id="{2A5B91B3-A9BA-4BCD-95C6-AD178F3733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30" name="Text Box 677">
          <a:extLst>
            <a:ext uri="{FF2B5EF4-FFF2-40B4-BE49-F238E27FC236}">
              <a16:creationId xmlns:a16="http://schemas.microsoft.com/office/drawing/2014/main" id="{A482B269-B0A1-414F-BF97-ADCC6B5263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31" name="Text Box 678">
          <a:extLst>
            <a:ext uri="{FF2B5EF4-FFF2-40B4-BE49-F238E27FC236}">
              <a16:creationId xmlns:a16="http://schemas.microsoft.com/office/drawing/2014/main" id="{8820E0A2-19F9-4D49-A982-5110D5754E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32" name="Text Box 679">
          <a:extLst>
            <a:ext uri="{FF2B5EF4-FFF2-40B4-BE49-F238E27FC236}">
              <a16:creationId xmlns:a16="http://schemas.microsoft.com/office/drawing/2014/main" id="{16C9579D-8F4B-45F6-8FE8-62167CFAAE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33" name="Text Box 680">
          <a:extLst>
            <a:ext uri="{FF2B5EF4-FFF2-40B4-BE49-F238E27FC236}">
              <a16:creationId xmlns:a16="http://schemas.microsoft.com/office/drawing/2014/main" id="{FA215F83-A7F5-4E96-8DBB-444057FF908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34" name="Text Box 681">
          <a:extLst>
            <a:ext uri="{FF2B5EF4-FFF2-40B4-BE49-F238E27FC236}">
              <a16:creationId xmlns:a16="http://schemas.microsoft.com/office/drawing/2014/main" id="{FB0EE4CF-02DA-4C23-B880-2DE18D3757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35" name="Text Box 682">
          <a:extLst>
            <a:ext uri="{FF2B5EF4-FFF2-40B4-BE49-F238E27FC236}">
              <a16:creationId xmlns:a16="http://schemas.microsoft.com/office/drawing/2014/main" id="{1C3600C1-2E64-49FB-9AB8-2DD80655560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36" name="Text Box 683">
          <a:extLst>
            <a:ext uri="{FF2B5EF4-FFF2-40B4-BE49-F238E27FC236}">
              <a16:creationId xmlns:a16="http://schemas.microsoft.com/office/drawing/2014/main" id="{22E5EE52-FFF7-4866-94F2-D5EE4EAD8AC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37" name="Text Box 684">
          <a:extLst>
            <a:ext uri="{FF2B5EF4-FFF2-40B4-BE49-F238E27FC236}">
              <a16:creationId xmlns:a16="http://schemas.microsoft.com/office/drawing/2014/main" id="{F992AA54-5A60-484A-A4D9-05212FE13C9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38" name="Text Box 685">
          <a:extLst>
            <a:ext uri="{FF2B5EF4-FFF2-40B4-BE49-F238E27FC236}">
              <a16:creationId xmlns:a16="http://schemas.microsoft.com/office/drawing/2014/main" id="{B402B74A-934D-451A-B7B6-E345AB1493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39" name="Text Box 686">
          <a:extLst>
            <a:ext uri="{FF2B5EF4-FFF2-40B4-BE49-F238E27FC236}">
              <a16:creationId xmlns:a16="http://schemas.microsoft.com/office/drawing/2014/main" id="{E6778C14-3256-4933-A99E-220ED7D16A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40" name="Text Box 687">
          <a:extLst>
            <a:ext uri="{FF2B5EF4-FFF2-40B4-BE49-F238E27FC236}">
              <a16:creationId xmlns:a16="http://schemas.microsoft.com/office/drawing/2014/main" id="{BDB74797-ADC4-41C2-81A1-FB4A3F2422D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41" name="Text Box 688">
          <a:extLst>
            <a:ext uri="{FF2B5EF4-FFF2-40B4-BE49-F238E27FC236}">
              <a16:creationId xmlns:a16="http://schemas.microsoft.com/office/drawing/2014/main" id="{7770CC13-4661-4991-96F9-EC87EA2335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42" name="Text Box 689">
          <a:extLst>
            <a:ext uri="{FF2B5EF4-FFF2-40B4-BE49-F238E27FC236}">
              <a16:creationId xmlns:a16="http://schemas.microsoft.com/office/drawing/2014/main" id="{44053173-59CE-46F4-8281-0EEE00EA52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43" name="Text Box 690">
          <a:extLst>
            <a:ext uri="{FF2B5EF4-FFF2-40B4-BE49-F238E27FC236}">
              <a16:creationId xmlns:a16="http://schemas.microsoft.com/office/drawing/2014/main" id="{3CBC75D3-E5C2-4452-AE0A-4E315744CC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44" name="Text Box 691">
          <a:extLst>
            <a:ext uri="{FF2B5EF4-FFF2-40B4-BE49-F238E27FC236}">
              <a16:creationId xmlns:a16="http://schemas.microsoft.com/office/drawing/2014/main" id="{051DF474-FC82-4179-AD22-58CB06041D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45" name="Text Box 692">
          <a:extLst>
            <a:ext uri="{FF2B5EF4-FFF2-40B4-BE49-F238E27FC236}">
              <a16:creationId xmlns:a16="http://schemas.microsoft.com/office/drawing/2014/main" id="{6C3AA4DF-3205-4FE5-ABF2-E0EADEB8FD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46" name="Text Box 693">
          <a:extLst>
            <a:ext uri="{FF2B5EF4-FFF2-40B4-BE49-F238E27FC236}">
              <a16:creationId xmlns:a16="http://schemas.microsoft.com/office/drawing/2014/main" id="{8611ED50-2D82-4506-8262-C9844BC160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47" name="Text Box 694">
          <a:extLst>
            <a:ext uri="{FF2B5EF4-FFF2-40B4-BE49-F238E27FC236}">
              <a16:creationId xmlns:a16="http://schemas.microsoft.com/office/drawing/2014/main" id="{4C49A93F-4A00-4B91-B846-BF299E91803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48" name="Text Box 695">
          <a:extLst>
            <a:ext uri="{FF2B5EF4-FFF2-40B4-BE49-F238E27FC236}">
              <a16:creationId xmlns:a16="http://schemas.microsoft.com/office/drawing/2014/main" id="{5414425E-1AEA-4841-B314-69C4ED1237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49" name="Text Box 696">
          <a:extLst>
            <a:ext uri="{FF2B5EF4-FFF2-40B4-BE49-F238E27FC236}">
              <a16:creationId xmlns:a16="http://schemas.microsoft.com/office/drawing/2014/main" id="{6FCE96CA-DCB2-41F9-8369-026A66713C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50" name="Text Box 697">
          <a:extLst>
            <a:ext uri="{FF2B5EF4-FFF2-40B4-BE49-F238E27FC236}">
              <a16:creationId xmlns:a16="http://schemas.microsoft.com/office/drawing/2014/main" id="{21C491AF-4FC7-4099-8531-7EC5D1918EA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51" name="Text Box 698">
          <a:extLst>
            <a:ext uri="{FF2B5EF4-FFF2-40B4-BE49-F238E27FC236}">
              <a16:creationId xmlns:a16="http://schemas.microsoft.com/office/drawing/2014/main" id="{7FEAFD60-D518-47EC-9CC1-397BAFBA85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52" name="Text Box 699">
          <a:extLst>
            <a:ext uri="{FF2B5EF4-FFF2-40B4-BE49-F238E27FC236}">
              <a16:creationId xmlns:a16="http://schemas.microsoft.com/office/drawing/2014/main" id="{294B5214-9204-45B0-8575-A3645807A4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53" name="Text Box 700">
          <a:extLst>
            <a:ext uri="{FF2B5EF4-FFF2-40B4-BE49-F238E27FC236}">
              <a16:creationId xmlns:a16="http://schemas.microsoft.com/office/drawing/2014/main" id="{D211372F-CA00-4A64-94E5-ED97F29069A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54" name="Text Box 701">
          <a:extLst>
            <a:ext uri="{FF2B5EF4-FFF2-40B4-BE49-F238E27FC236}">
              <a16:creationId xmlns:a16="http://schemas.microsoft.com/office/drawing/2014/main" id="{9A16FD52-41E4-480F-AE6C-1A9269CFD2C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55" name="Text Box 702">
          <a:extLst>
            <a:ext uri="{FF2B5EF4-FFF2-40B4-BE49-F238E27FC236}">
              <a16:creationId xmlns:a16="http://schemas.microsoft.com/office/drawing/2014/main" id="{A321E14C-097E-4169-A766-CADE603F217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56" name="Text Box 703">
          <a:extLst>
            <a:ext uri="{FF2B5EF4-FFF2-40B4-BE49-F238E27FC236}">
              <a16:creationId xmlns:a16="http://schemas.microsoft.com/office/drawing/2014/main" id="{0C94FDEC-9177-4108-8EF9-843A6E5C26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57" name="Text Box 704">
          <a:extLst>
            <a:ext uri="{FF2B5EF4-FFF2-40B4-BE49-F238E27FC236}">
              <a16:creationId xmlns:a16="http://schemas.microsoft.com/office/drawing/2014/main" id="{8A92EF30-6B58-4E3D-B945-4381AFB3B2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58" name="Text Box 705">
          <a:extLst>
            <a:ext uri="{FF2B5EF4-FFF2-40B4-BE49-F238E27FC236}">
              <a16:creationId xmlns:a16="http://schemas.microsoft.com/office/drawing/2014/main" id="{78F5B644-25A9-47E1-9782-0AF71D0B8E3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59" name="Text Box 706">
          <a:extLst>
            <a:ext uri="{FF2B5EF4-FFF2-40B4-BE49-F238E27FC236}">
              <a16:creationId xmlns:a16="http://schemas.microsoft.com/office/drawing/2014/main" id="{144866F2-F5C0-4C01-B7DB-91BBBF0D552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60" name="Text Box 707">
          <a:extLst>
            <a:ext uri="{FF2B5EF4-FFF2-40B4-BE49-F238E27FC236}">
              <a16:creationId xmlns:a16="http://schemas.microsoft.com/office/drawing/2014/main" id="{8E55A40C-52E0-4BD1-A235-BC9D70BF160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61" name="Text Box 708">
          <a:extLst>
            <a:ext uri="{FF2B5EF4-FFF2-40B4-BE49-F238E27FC236}">
              <a16:creationId xmlns:a16="http://schemas.microsoft.com/office/drawing/2014/main" id="{E640AE1D-2C26-420B-8DF2-4583050296D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62" name="Text Box 709">
          <a:extLst>
            <a:ext uri="{FF2B5EF4-FFF2-40B4-BE49-F238E27FC236}">
              <a16:creationId xmlns:a16="http://schemas.microsoft.com/office/drawing/2014/main" id="{F32FF1E0-312B-486B-9C18-0EEEB493B7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63" name="Text Box 710">
          <a:extLst>
            <a:ext uri="{FF2B5EF4-FFF2-40B4-BE49-F238E27FC236}">
              <a16:creationId xmlns:a16="http://schemas.microsoft.com/office/drawing/2014/main" id="{4C221B57-FF25-43F3-824E-06E08F65B67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64" name="Text Box 711">
          <a:extLst>
            <a:ext uri="{FF2B5EF4-FFF2-40B4-BE49-F238E27FC236}">
              <a16:creationId xmlns:a16="http://schemas.microsoft.com/office/drawing/2014/main" id="{48DC0211-5C21-4078-B28A-967548F12CD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65" name="Text Box 712">
          <a:extLst>
            <a:ext uri="{FF2B5EF4-FFF2-40B4-BE49-F238E27FC236}">
              <a16:creationId xmlns:a16="http://schemas.microsoft.com/office/drawing/2014/main" id="{C6BDFDA6-61A2-4CAF-87A9-6635EB8865A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66" name="Text Box 713">
          <a:extLst>
            <a:ext uri="{FF2B5EF4-FFF2-40B4-BE49-F238E27FC236}">
              <a16:creationId xmlns:a16="http://schemas.microsoft.com/office/drawing/2014/main" id="{030C1E64-3209-4AAB-BA17-95821FBD43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67" name="Text Box 714">
          <a:extLst>
            <a:ext uri="{FF2B5EF4-FFF2-40B4-BE49-F238E27FC236}">
              <a16:creationId xmlns:a16="http://schemas.microsoft.com/office/drawing/2014/main" id="{65BAC9A3-40AE-4248-B6CC-E8608E4BB6F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68" name="Text Box 715">
          <a:extLst>
            <a:ext uri="{FF2B5EF4-FFF2-40B4-BE49-F238E27FC236}">
              <a16:creationId xmlns:a16="http://schemas.microsoft.com/office/drawing/2014/main" id="{FA216A85-9E23-4966-B2C5-F6477E64A2B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469" name="Text Box 716">
          <a:extLst>
            <a:ext uri="{FF2B5EF4-FFF2-40B4-BE49-F238E27FC236}">
              <a16:creationId xmlns:a16="http://schemas.microsoft.com/office/drawing/2014/main" id="{0964573D-ADC6-43E2-A110-F47521AD1B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70" name="Text Box 717">
          <a:extLst>
            <a:ext uri="{FF2B5EF4-FFF2-40B4-BE49-F238E27FC236}">
              <a16:creationId xmlns:a16="http://schemas.microsoft.com/office/drawing/2014/main" id="{2C11AABF-E2C0-4E08-A414-8BBC93BAC12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71" name="Text Box 718">
          <a:extLst>
            <a:ext uri="{FF2B5EF4-FFF2-40B4-BE49-F238E27FC236}">
              <a16:creationId xmlns:a16="http://schemas.microsoft.com/office/drawing/2014/main" id="{CB689E9D-6C18-418D-B849-12FFC4219F4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72" name="Text Box 719">
          <a:extLst>
            <a:ext uri="{FF2B5EF4-FFF2-40B4-BE49-F238E27FC236}">
              <a16:creationId xmlns:a16="http://schemas.microsoft.com/office/drawing/2014/main" id="{D63B26E1-BE9D-4489-B6E3-6E83D0CDDD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73" name="Text Box 720">
          <a:extLst>
            <a:ext uri="{FF2B5EF4-FFF2-40B4-BE49-F238E27FC236}">
              <a16:creationId xmlns:a16="http://schemas.microsoft.com/office/drawing/2014/main" id="{53E19155-C0FE-42A7-8833-3B2268A190A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74" name="Text Box 721">
          <a:extLst>
            <a:ext uri="{FF2B5EF4-FFF2-40B4-BE49-F238E27FC236}">
              <a16:creationId xmlns:a16="http://schemas.microsoft.com/office/drawing/2014/main" id="{099F7F5F-D4B9-450D-BDC6-7ACB0C6996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75" name="Text Box 722">
          <a:extLst>
            <a:ext uri="{FF2B5EF4-FFF2-40B4-BE49-F238E27FC236}">
              <a16:creationId xmlns:a16="http://schemas.microsoft.com/office/drawing/2014/main" id="{7D0C5E3A-00D5-4127-AF0E-C595FBD989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76" name="Text Box 723">
          <a:extLst>
            <a:ext uri="{FF2B5EF4-FFF2-40B4-BE49-F238E27FC236}">
              <a16:creationId xmlns:a16="http://schemas.microsoft.com/office/drawing/2014/main" id="{1CC40E3F-1E30-4721-A93A-632646C659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77" name="Text Box 724">
          <a:extLst>
            <a:ext uri="{FF2B5EF4-FFF2-40B4-BE49-F238E27FC236}">
              <a16:creationId xmlns:a16="http://schemas.microsoft.com/office/drawing/2014/main" id="{3883A4EF-B9E0-4428-9D63-7F81D9F6B97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78" name="Text Box 725">
          <a:extLst>
            <a:ext uri="{FF2B5EF4-FFF2-40B4-BE49-F238E27FC236}">
              <a16:creationId xmlns:a16="http://schemas.microsoft.com/office/drawing/2014/main" id="{B38F11F0-E01B-4B92-BAAC-BAE1F83D237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79" name="Text Box 726">
          <a:extLst>
            <a:ext uri="{FF2B5EF4-FFF2-40B4-BE49-F238E27FC236}">
              <a16:creationId xmlns:a16="http://schemas.microsoft.com/office/drawing/2014/main" id="{E0E2510A-56C1-4126-835C-FC2FD9AEDB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80" name="Text Box 727">
          <a:extLst>
            <a:ext uri="{FF2B5EF4-FFF2-40B4-BE49-F238E27FC236}">
              <a16:creationId xmlns:a16="http://schemas.microsoft.com/office/drawing/2014/main" id="{7EE36694-A18B-4D65-B8E1-0BD0F02D559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81" name="Text Box 728">
          <a:extLst>
            <a:ext uri="{FF2B5EF4-FFF2-40B4-BE49-F238E27FC236}">
              <a16:creationId xmlns:a16="http://schemas.microsoft.com/office/drawing/2014/main" id="{878E4200-BE31-424C-B28E-3290717873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82" name="Text Box 729">
          <a:extLst>
            <a:ext uri="{FF2B5EF4-FFF2-40B4-BE49-F238E27FC236}">
              <a16:creationId xmlns:a16="http://schemas.microsoft.com/office/drawing/2014/main" id="{73ABD41E-1628-4AA9-B92A-83E96F59748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83" name="Text Box 730">
          <a:extLst>
            <a:ext uri="{FF2B5EF4-FFF2-40B4-BE49-F238E27FC236}">
              <a16:creationId xmlns:a16="http://schemas.microsoft.com/office/drawing/2014/main" id="{CCB9A354-5FB6-4226-AC47-AA61299ED4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84" name="Text Box 731">
          <a:extLst>
            <a:ext uri="{FF2B5EF4-FFF2-40B4-BE49-F238E27FC236}">
              <a16:creationId xmlns:a16="http://schemas.microsoft.com/office/drawing/2014/main" id="{68A05539-9DC0-4464-8CDF-E505EEFF6C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85" name="Text Box 732">
          <a:extLst>
            <a:ext uri="{FF2B5EF4-FFF2-40B4-BE49-F238E27FC236}">
              <a16:creationId xmlns:a16="http://schemas.microsoft.com/office/drawing/2014/main" id="{0C68570D-2C58-4EB6-A519-E87C9DC7284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486" name="Text Box 733">
          <a:extLst>
            <a:ext uri="{FF2B5EF4-FFF2-40B4-BE49-F238E27FC236}">
              <a16:creationId xmlns:a16="http://schemas.microsoft.com/office/drawing/2014/main" id="{E33EC554-6B1C-405C-8700-D65896FFD48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87" name="Text Box 734">
          <a:extLst>
            <a:ext uri="{FF2B5EF4-FFF2-40B4-BE49-F238E27FC236}">
              <a16:creationId xmlns:a16="http://schemas.microsoft.com/office/drawing/2014/main" id="{1978FE30-44C3-4759-9CAC-38634C99765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88" name="Text Box 735">
          <a:extLst>
            <a:ext uri="{FF2B5EF4-FFF2-40B4-BE49-F238E27FC236}">
              <a16:creationId xmlns:a16="http://schemas.microsoft.com/office/drawing/2014/main" id="{26384060-2060-4DAB-B544-8C5FA48283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89" name="Text Box 736">
          <a:extLst>
            <a:ext uri="{FF2B5EF4-FFF2-40B4-BE49-F238E27FC236}">
              <a16:creationId xmlns:a16="http://schemas.microsoft.com/office/drawing/2014/main" id="{74FB6466-257A-4558-99CF-C35B6C75803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90" name="Text Box 737">
          <a:extLst>
            <a:ext uri="{FF2B5EF4-FFF2-40B4-BE49-F238E27FC236}">
              <a16:creationId xmlns:a16="http://schemas.microsoft.com/office/drawing/2014/main" id="{C4880C29-9D50-4195-BAF2-E6A109D4DAB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91" name="Text Box 738">
          <a:extLst>
            <a:ext uri="{FF2B5EF4-FFF2-40B4-BE49-F238E27FC236}">
              <a16:creationId xmlns:a16="http://schemas.microsoft.com/office/drawing/2014/main" id="{7768394F-5B50-4067-9504-394A467C1A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92" name="Text Box 739">
          <a:extLst>
            <a:ext uri="{FF2B5EF4-FFF2-40B4-BE49-F238E27FC236}">
              <a16:creationId xmlns:a16="http://schemas.microsoft.com/office/drawing/2014/main" id="{D8797F34-96B5-4775-8BD0-1D5BE4F51B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93" name="Text Box 740">
          <a:extLst>
            <a:ext uri="{FF2B5EF4-FFF2-40B4-BE49-F238E27FC236}">
              <a16:creationId xmlns:a16="http://schemas.microsoft.com/office/drawing/2014/main" id="{80C01DAE-70C1-451F-BD9A-1D5DA9EC6CF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94" name="Text Box 741">
          <a:extLst>
            <a:ext uri="{FF2B5EF4-FFF2-40B4-BE49-F238E27FC236}">
              <a16:creationId xmlns:a16="http://schemas.microsoft.com/office/drawing/2014/main" id="{B89B8845-51AE-4FD4-BB54-BA231FEE320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95" name="Text Box 742">
          <a:extLst>
            <a:ext uri="{FF2B5EF4-FFF2-40B4-BE49-F238E27FC236}">
              <a16:creationId xmlns:a16="http://schemas.microsoft.com/office/drawing/2014/main" id="{98D96263-EF7A-44C9-850E-5D6273E662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96" name="Text Box 743">
          <a:extLst>
            <a:ext uri="{FF2B5EF4-FFF2-40B4-BE49-F238E27FC236}">
              <a16:creationId xmlns:a16="http://schemas.microsoft.com/office/drawing/2014/main" id="{A2118497-031F-4160-87DF-36AB277152A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497" name="Text Box 744">
          <a:extLst>
            <a:ext uri="{FF2B5EF4-FFF2-40B4-BE49-F238E27FC236}">
              <a16:creationId xmlns:a16="http://schemas.microsoft.com/office/drawing/2014/main" id="{303B1ED0-25FB-4BE9-87CB-F6B2B25928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98" name="Text Box 745">
          <a:extLst>
            <a:ext uri="{FF2B5EF4-FFF2-40B4-BE49-F238E27FC236}">
              <a16:creationId xmlns:a16="http://schemas.microsoft.com/office/drawing/2014/main" id="{42C4649F-9E22-4A38-AAF6-72A8EAF3112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499" name="Text Box 746">
          <a:extLst>
            <a:ext uri="{FF2B5EF4-FFF2-40B4-BE49-F238E27FC236}">
              <a16:creationId xmlns:a16="http://schemas.microsoft.com/office/drawing/2014/main" id="{5CBD7B7A-ADB9-4E9D-A8FC-67EA08649F8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00" name="Text Box 747">
          <a:extLst>
            <a:ext uri="{FF2B5EF4-FFF2-40B4-BE49-F238E27FC236}">
              <a16:creationId xmlns:a16="http://schemas.microsoft.com/office/drawing/2014/main" id="{65086457-915D-4C4E-BD1E-2E0B54F7988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01" name="Text Box 748">
          <a:extLst>
            <a:ext uri="{FF2B5EF4-FFF2-40B4-BE49-F238E27FC236}">
              <a16:creationId xmlns:a16="http://schemas.microsoft.com/office/drawing/2014/main" id="{52578A6C-C73F-42D4-B135-7172400C5F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02" name="Text Box 749">
          <a:extLst>
            <a:ext uri="{FF2B5EF4-FFF2-40B4-BE49-F238E27FC236}">
              <a16:creationId xmlns:a16="http://schemas.microsoft.com/office/drawing/2014/main" id="{08B1653F-F5C0-4F80-B851-8071994A59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03" name="Text Box 750">
          <a:extLst>
            <a:ext uri="{FF2B5EF4-FFF2-40B4-BE49-F238E27FC236}">
              <a16:creationId xmlns:a16="http://schemas.microsoft.com/office/drawing/2014/main" id="{4835C283-A0E2-4DC6-9025-32162AB8185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04" name="Text Box 751">
          <a:extLst>
            <a:ext uri="{FF2B5EF4-FFF2-40B4-BE49-F238E27FC236}">
              <a16:creationId xmlns:a16="http://schemas.microsoft.com/office/drawing/2014/main" id="{63B80D6C-678B-430F-93C5-1769012D28F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05" name="Text Box 752">
          <a:extLst>
            <a:ext uri="{FF2B5EF4-FFF2-40B4-BE49-F238E27FC236}">
              <a16:creationId xmlns:a16="http://schemas.microsoft.com/office/drawing/2014/main" id="{5F96A03B-3AE8-4CEB-B95E-3125D8ED610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06" name="Text Box 753">
          <a:extLst>
            <a:ext uri="{FF2B5EF4-FFF2-40B4-BE49-F238E27FC236}">
              <a16:creationId xmlns:a16="http://schemas.microsoft.com/office/drawing/2014/main" id="{03813611-E131-40EF-B2A2-96C39B570E1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07" name="Text Box 754">
          <a:extLst>
            <a:ext uri="{FF2B5EF4-FFF2-40B4-BE49-F238E27FC236}">
              <a16:creationId xmlns:a16="http://schemas.microsoft.com/office/drawing/2014/main" id="{3CE59248-8D02-4200-81EE-E50FEF8DE69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08" name="Text Box 755">
          <a:extLst>
            <a:ext uri="{FF2B5EF4-FFF2-40B4-BE49-F238E27FC236}">
              <a16:creationId xmlns:a16="http://schemas.microsoft.com/office/drawing/2014/main" id="{AF31D651-FCDE-4BB3-939D-9502A17711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09" name="Text Box 756">
          <a:extLst>
            <a:ext uri="{FF2B5EF4-FFF2-40B4-BE49-F238E27FC236}">
              <a16:creationId xmlns:a16="http://schemas.microsoft.com/office/drawing/2014/main" id="{71B84EFB-05DF-45CF-8461-8EABEA485C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10" name="Text Box 757">
          <a:extLst>
            <a:ext uri="{FF2B5EF4-FFF2-40B4-BE49-F238E27FC236}">
              <a16:creationId xmlns:a16="http://schemas.microsoft.com/office/drawing/2014/main" id="{F810BBDD-6AFF-4C8A-8045-ED9AB5EFEDB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11" name="Text Box 758">
          <a:extLst>
            <a:ext uri="{FF2B5EF4-FFF2-40B4-BE49-F238E27FC236}">
              <a16:creationId xmlns:a16="http://schemas.microsoft.com/office/drawing/2014/main" id="{00BD58FC-CF89-4015-80A7-14DF67549EC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12" name="Text Box 759">
          <a:extLst>
            <a:ext uri="{FF2B5EF4-FFF2-40B4-BE49-F238E27FC236}">
              <a16:creationId xmlns:a16="http://schemas.microsoft.com/office/drawing/2014/main" id="{F9136A16-9014-4123-8F92-24C71DF44DC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13" name="Text Box 760">
          <a:extLst>
            <a:ext uri="{FF2B5EF4-FFF2-40B4-BE49-F238E27FC236}">
              <a16:creationId xmlns:a16="http://schemas.microsoft.com/office/drawing/2014/main" id="{AF84F4E4-750B-4B23-B621-2D2B82EA02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14" name="Text Box 761">
          <a:extLst>
            <a:ext uri="{FF2B5EF4-FFF2-40B4-BE49-F238E27FC236}">
              <a16:creationId xmlns:a16="http://schemas.microsoft.com/office/drawing/2014/main" id="{C5E0984C-927B-4458-A772-F74088F9A8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15" name="Text Box 762">
          <a:extLst>
            <a:ext uri="{FF2B5EF4-FFF2-40B4-BE49-F238E27FC236}">
              <a16:creationId xmlns:a16="http://schemas.microsoft.com/office/drawing/2014/main" id="{0DD5CC9C-461D-4D31-AF80-F89915E74B8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16" name="Text Box 763">
          <a:extLst>
            <a:ext uri="{FF2B5EF4-FFF2-40B4-BE49-F238E27FC236}">
              <a16:creationId xmlns:a16="http://schemas.microsoft.com/office/drawing/2014/main" id="{B859B0E1-E607-4B3A-91A2-6DA6C913D80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17" name="Text Box 764">
          <a:extLst>
            <a:ext uri="{FF2B5EF4-FFF2-40B4-BE49-F238E27FC236}">
              <a16:creationId xmlns:a16="http://schemas.microsoft.com/office/drawing/2014/main" id="{756E15F8-AC7B-4C34-9A51-2921D0D329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18" name="Text Box 765">
          <a:extLst>
            <a:ext uri="{FF2B5EF4-FFF2-40B4-BE49-F238E27FC236}">
              <a16:creationId xmlns:a16="http://schemas.microsoft.com/office/drawing/2014/main" id="{486CA6DC-9DB9-4294-81CA-5CAC0A098FB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19" name="Text Box 766">
          <a:extLst>
            <a:ext uri="{FF2B5EF4-FFF2-40B4-BE49-F238E27FC236}">
              <a16:creationId xmlns:a16="http://schemas.microsoft.com/office/drawing/2014/main" id="{E5134E4C-9E6F-454B-8487-C0B4654908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20" name="Text Box 767">
          <a:extLst>
            <a:ext uri="{FF2B5EF4-FFF2-40B4-BE49-F238E27FC236}">
              <a16:creationId xmlns:a16="http://schemas.microsoft.com/office/drawing/2014/main" id="{C530C7C7-4DB4-4536-AB17-EBA2152858F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21" name="Text Box 768">
          <a:extLst>
            <a:ext uri="{FF2B5EF4-FFF2-40B4-BE49-F238E27FC236}">
              <a16:creationId xmlns:a16="http://schemas.microsoft.com/office/drawing/2014/main" id="{7FF9B7EA-828E-472F-905A-C5BF03CE35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22" name="Text Box 769">
          <a:extLst>
            <a:ext uri="{FF2B5EF4-FFF2-40B4-BE49-F238E27FC236}">
              <a16:creationId xmlns:a16="http://schemas.microsoft.com/office/drawing/2014/main" id="{D4C230CE-8F23-40CD-B675-AEFE760E43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23" name="Text Box 770">
          <a:extLst>
            <a:ext uri="{FF2B5EF4-FFF2-40B4-BE49-F238E27FC236}">
              <a16:creationId xmlns:a16="http://schemas.microsoft.com/office/drawing/2014/main" id="{1FAD2AE3-62E6-49A2-BFF4-85C83EB0FFD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24" name="Text Box 771">
          <a:extLst>
            <a:ext uri="{FF2B5EF4-FFF2-40B4-BE49-F238E27FC236}">
              <a16:creationId xmlns:a16="http://schemas.microsoft.com/office/drawing/2014/main" id="{F532016A-46F8-4D8B-89E5-B634788116E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25" name="Text Box 772">
          <a:extLst>
            <a:ext uri="{FF2B5EF4-FFF2-40B4-BE49-F238E27FC236}">
              <a16:creationId xmlns:a16="http://schemas.microsoft.com/office/drawing/2014/main" id="{F4118AEC-51D1-4A5C-94D5-925EC430163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26" name="Text Box 773">
          <a:extLst>
            <a:ext uri="{FF2B5EF4-FFF2-40B4-BE49-F238E27FC236}">
              <a16:creationId xmlns:a16="http://schemas.microsoft.com/office/drawing/2014/main" id="{277B1B95-AA13-41CC-A672-330F6A6C4F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27" name="Text Box 774">
          <a:extLst>
            <a:ext uri="{FF2B5EF4-FFF2-40B4-BE49-F238E27FC236}">
              <a16:creationId xmlns:a16="http://schemas.microsoft.com/office/drawing/2014/main" id="{6E91D42B-FBA6-44E1-B0E5-EC6EB8D289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28" name="Text Box 775">
          <a:extLst>
            <a:ext uri="{FF2B5EF4-FFF2-40B4-BE49-F238E27FC236}">
              <a16:creationId xmlns:a16="http://schemas.microsoft.com/office/drawing/2014/main" id="{D96EF0BA-5601-4DE5-BC41-C2104255A8D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29" name="Text Box 776">
          <a:extLst>
            <a:ext uri="{FF2B5EF4-FFF2-40B4-BE49-F238E27FC236}">
              <a16:creationId xmlns:a16="http://schemas.microsoft.com/office/drawing/2014/main" id="{C6393465-94A8-4F47-9032-B785B5446E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30" name="Text Box 777">
          <a:extLst>
            <a:ext uri="{FF2B5EF4-FFF2-40B4-BE49-F238E27FC236}">
              <a16:creationId xmlns:a16="http://schemas.microsoft.com/office/drawing/2014/main" id="{E8C54B48-FDB5-4F3E-AA60-2890B990C7E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31" name="Text Box 778">
          <a:extLst>
            <a:ext uri="{FF2B5EF4-FFF2-40B4-BE49-F238E27FC236}">
              <a16:creationId xmlns:a16="http://schemas.microsoft.com/office/drawing/2014/main" id="{02599813-B03D-4929-B468-8EBBB39631A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32" name="Text Box 779">
          <a:extLst>
            <a:ext uri="{FF2B5EF4-FFF2-40B4-BE49-F238E27FC236}">
              <a16:creationId xmlns:a16="http://schemas.microsoft.com/office/drawing/2014/main" id="{FE166758-9701-46BF-B60E-383CA5A49E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33" name="Text Box 780">
          <a:extLst>
            <a:ext uri="{FF2B5EF4-FFF2-40B4-BE49-F238E27FC236}">
              <a16:creationId xmlns:a16="http://schemas.microsoft.com/office/drawing/2014/main" id="{C4336D50-AC32-4E2C-BE58-24BB0C39C10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34" name="Text Box 781">
          <a:extLst>
            <a:ext uri="{FF2B5EF4-FFF2-40B4-BE49-F238E27FC236}">
              <a16:creationId xmlns:a16="http://schemas.microsoft.com/office/drawing/2014/main" id="{21FBB8EC-D9CF-4CEE-8215-87493A85E4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35" name="Text Box 782">
          <a:extLst>
            <a:ext uri="{FF2B5EF4-FFF2-40B4-BE49-F238E27FC236}">
              <a16:creationId xmlns:a16="http://schemas.microsoft.com/office/drawing/2014/main" id="{9F2991DC-C051-4479-88F3-5C672C56B82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36" name="Text Box 783">
          <a:extLst>
            <a:ext uri="{FF2B5EF4-FFF2-40B4-BE49-F238E27FC236}">
              <a16:creationId xmlns:a16="http://schemas.microsoft.com/office/drawing/2014/main" id="{B9FB2E12-6436-4769-A3D8-C988ED31D2B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37" name="Text Box 784">
          <a:extLst>
            <a:ext uri="{FF2B5EF4-FFF2-40B4-BE49-F238E27FC236}">
              <a16:creationId xmlns:a16="http://schemas.microsoft.com/office/drawing/2014/main" id="{528CDC20-E6BD-42DE-96B4-DD9FEC971D6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38" name="Text Box 785">
          <a:extLst>
            <a:ext uri="{FF2B5EF4-FFF2-40B4-BE49-F238E27FC236}">
              <a16:creationId xmlns:a16="http://schemas.microsoft.com/office/drawing/2014/main" id="{E91105F2-9AEF-4A81-99AB-5A303BA161C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39" name="Text Box 786">
          <a:extLst>
            <a:ext uri="{FF2B5EF4-FFF2-40B4-BE49-F238E27FC236}">
              <a16:creationId xmlns:a16="http://schemas.microsoft.com/office/drawing/2014/main" id="{E56C96A6-50F9-48D3-864A-FDC52DA315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40" name="Text Box 787">
          <a:extLst>
            <a:ext uri="{FF2B5EF4-FFF2-40B4-BE49-F238E27FC236}">
              <a16:creationId xmlns:a16="http://schemas.microsoft.com/office/drawing/2014/main" id="{38C3810E-FD4B-4038-9CCD-1C8F06CAA2F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41" name="Text Box 788">
          <a:extLst>
            <a:ext uri="{FF2B5EF4-FFF2-40B4-BE49-F238E27FC236}">
              <a16:creationId xmlns:a16="http://schemas.microsoft.com/office/drawing/2014/main" id="{0D99F30B-555C-447F-A268-DDE5FC17D6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42" name="Text Box 789">
          <a:extLst>
            <a:ext uri="{FF2B5EF4-FFF2-40B4-BE49-F238E27FC236}">
              <a16:creationId xmlns:a16="http://schemas.microsoft.com/office/drawing/2014/main" id="{AE6767B8-80C2-4D0A-809B-F70339BB655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43" name="Text Box 790">
          <a:extLst>
            <a:ext uri="{FF2B5EF4-FFF2-40B4-BE49-F238E27FC236}">
              <a16:creationId xmlns:a16="http://schemas.microsoft.com/office/drawing/2014/main" id="{08919796-0172-41D2-A624-604F30833EE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44" name="Text Box 791">
          <a:extLst>
            <a:ext uri="{FF2B5EF4-FFF2-40B4-BE49-F238E27FC236}">
              <a16:creationId xmlns:a16="http://schemas.microsoft.com/office/drawing/2014/main" id="{26C56782-0BDC-4917-A29C-EC4F35D8CC8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45" name="Text Box 792">
          <a:extLst>
            <a:ext uri="{FF2B5EF4-FFF2-40B4-BE49-F238E27FC236}">
              <a16:creationId xmlns:a16="http://schemas.microsoft.com/office/drawing/2014/main" id="{37EF2ECB-12B0-4C8B-B41D-C5728BFC793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46" name="Text Box 793">
          <a:extLst>
            <a:ext uri="{FF2B5EF4-FFF2-40B4-BE49-F238E27FC236}">
              <a16:creationId xmlns:a16="http://schemas.microsoft.com/office/drawing/2014/main" id="{B790AAD1-31A7-455D-A353-A2D864CAF8B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47" name="Text Box 794">
          <a:extLst>
            <a:ext uri="{FF2B5EF4-FFF2-40B4-BE49-F238E27FC236}">
              <a16:creationId xmlns:a16="http://schemas.microsoft.com/office/drawing/2014/main" id="{915F30A1-5F1B-4903-92A7-2B74429D256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48" name="Text Box 795">
          <a:extLst>
            <a:ext uri="{FF2B5EF4-FFF2-40B4-BE49-F238E27FC236}">
              <a16:creationId xmlns:a16="http://schemas.microsoft.com/office/drawing/2014/main" id="{2076712E-0787-4CB7-8CF1-4ADB7067CE0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49" name="Text Box 796">
          <a:extLst>
            <a:ext uri="{FF2B5EF4-FFF2-40B4-BE49-F238E27FC236}">
              <a16:creationId xmlns:a16="http://schemas.microsoft.com/office/drawing/2014/main" id="{CE51A247-1D4B-4B83-B1C3-50B8548662A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50" name="Text Box 797">
          <a:extLst>
            <a:ext uri="{FF2B5EF4-FFF2-40B4-BE49-F238E27FC236}">
              <a16:creationId xmlns:a16="http://schemas.microsoft.com/office/drawing/2014/main" id="{B44EE634-861B-48AE-9C37-EABAFE93679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51" name="Text Box 798">
          <a:extLst>
            <a:ext uri="{FF2B5EF4-FFF2-40B4-BE49-F238E27FC236}">
              <a16:creationId xmlns:a16="http://schemas.microsoft.com/office/drawing/2014/main" id="{83C6BA85-536B-48E1-9E4B-2D6E4233CA9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52" name="Text Box 799">
          <a:extLst>
            <a:ext uri="{FF2B5EF4-FFF2-40B4-BE49-F238E27FC236}">
              <a16:creationId xmlns:a16="http://schemas.microsoft.com/office/drawing/2014/main" id="{D361429A-15A9-4F82-A1D6-E09A63168E1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53" name="Text Box 800">
          <a:extLst>
            <a:ext uri="{FF2B5EF4-FFF2-40B4-BE49-F238E27FC236}">
              <a16:creationId xmlns:a16="http://schemas.microsoft.com/office/drawing/2014/main" id="{EB097481-A449-49E3-BB22-F2955EE15D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54" name="Text Box 801">
          <a:extLst>
            <a:ext uri="{FF2B5EF4-FFF2-40B4-BE49-F238E27FC236}">
              <a16:creationId xmlns:a16="http://schemas.microsoft.com/office/drawing/2014/main" id="{DD651B58-F631-4C59-90C2-C6C79F69D45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55" name="Text Box 802">
          <a:extLst>
            <a:ext uri="{FF2B5EF4-FFF2-40B4-BE49-F238E27FC236}">
              <a16:creationId xmlns:a16="http://schemas.microsoft.com/office/drawing/2014/main" id="{E128495C-50BD-4B4D-85D0-CDC1169B182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56" name="Text Box 803">
          <a:extLst>
            <a:ext uri="{FF2B5EF4-FFF2-40B4-BE49-F238E27FC236}">
              <a16:creationId xmlns:a16="http://schemas.microsoft.com/office/drawing/2014/main" id="{41F8F5A2-1765-4F43-9132-C8C423E5EB2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57" name="Text Box 804">
          <a:extLst>
            <a:ext uri="{FF2B5EF4-FFF2-40B4-BE49-F238E27FC236}">
              <a16:creationId xmlns:a16="http://schemas.microsoft.com/office/drawing/2014/main" id="{8119C383-4F51-46C8-A936-345507F4787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58" name="Text Box 805">
          <a:extLst>
            <a:ext uri="{FF2B5EF4-FFF2-40B4-BE49-F238E27FC236}">
              <a16:creationId xmlns:a16="http://schemas.microsoft.com/office/drawing/2014/main" id="{5A1D8DDB-AE67-4A90-AF32-DFE1B75A405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59" name="Text Box 806">
          <a:extLst>
            <a:ext uri="{FF2B5EF4-FFF2-40B4-BE49-F238E27FC236}">
              <a16:creationId xmlns:a16="http://schemas.microsoft.com/office/drawing/2014/main" id="{CCC74862-2BE1-412C-92CD-A37ADC78559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60" name="Text Box 807">
          <a:extLst>
            <a:ext uri="{FF2B5EF4-FFF2-40B4-BE49-F238E27FC236}">
              <a16:creationId xmlns:a16="http://schemas.microsoft.com/office/drawing/2014/main" id="{32640EC3-B48F-45AD-A43D-E2F8C05536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61" name="Text Box 808">
          <a:extLst>
            <a:ext uri="{FF2B5EF4-FFF2-40B4-BE49-F238E27FC236}">
              <a16:creationId xmlns:a16="http://schemas.microsoft.com/office/drawing/2014/main" id="{E1083E93-74BF-484D-840D-E8C816C12BB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62" name="Text Box 809">
          <a:extLst>
            <a:ext uri="{FF2B5EF4-FFF2-40B4-BE49-F238E27FC236}">
              <a16:creationId xmlns:a16="http://schemas.microsoft.com/office/drawing/2014/main" id="{B3AB2C62-4628-407A-B4A0-22A468E6932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63" name="Text Box 810">
          <a:extLst>
            <a:ext uri="{FF2B5EF4-FFF2-40B4-BE49-F238E27FC236}">
              <a16:creationId xmlns:a16="http://schemas.microsoft.com/office/drawing/2014/main" id="{93FDD33B-9EA5-4D94-9D90-ADC67DFFF20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64" name="Text Box 811">
          <a:extLst>
            <a:ext uri="{FF2B5EF4-FFF2-40B4-BE49-F238E27FC236}">
              <a16:creationId xmlns:a16="http://schemas.microsoft.com/office/drawing/2014/main" id="{D58FECBC-BAE4-4B0B-8983-3DE65E9172A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65" name="Text Box 812">
          <a:extLst>
            <a:ext uri="{FF2B5EF4-FFF2-40B4-BE49-F238E27FC236}">
              <a16:creationId xmlns:a16="http://schemas.microsoft.com/office/drawing/2014/main" id="{CCA1A9AE-892D-4CAF-9158-DB8965429E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66" name="Text Box 813">
          <a:extLst>
            <a:ext uri="{FF2B5EF4-FFF2-40B4-BE49-F238E27FC236}">
              <a16:creationId xmlns:a16="http://schemas.microsoft.com/office/drawing/2014/main" id="{C997815D-E672-40A6-A162-5158E32231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67" name="Text Box 814">
          <a:extLst>
            <a:ext uri="{FF2B5EF4-FFF2-40B4-BE49-F238E27FC236}">
              <a16:creationId xmlns:a16="http://schemas.microsoft.com/office/drawing/2014/main" id="{78B884AB-599F-4922-8AA5-EF5898AF256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68" name="Text Box 815">
          <a:extLst>
            <a:ext uri="{FF2B5EF4-FFF2-40B4-BE49-F238E27FC236}">
              <a16:creationId xmlns:a16="http://schemas.microsoft.com/office/drawing/2014/main" id="{525AF09C-A108-42B3-9542-083D1A77BA8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69" name="Text Box 816">
          <a:extLst>
            <a:ext uri="{FF2B5EF4-FFF2-40B4-BE49-F238E27FC236}">
              <a16:creationId xmlns:a16="http://schemas.microsoft.com/office/drawing/2014/main" id="{CA060816-E700-4E23-A32B-1783B328B2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70" name="Text Box 817">
          <a:extLst>
            <a:ext uri="{FF2B5EF4-FFF2-40B4-BE49-F238E27FC236}">
              <a16:creationId xmlns:a16="http://schemas.microsoft.com/office/drawing/2014/main" id="{BC43B703-C4D8-48C9-87DF-143A20B72AF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71" name="Text Box 818">
          <a:extLst>
            <a:ext uri="{FF2B5EF4-FFF2-40B4-BE49-F238E27FC236}">
              <a16:creationId xmlns:a16="http://schemas.microsoft.com/office/drawing/2014/main" id="{DC0A6DCC-6D44-4488-BFA4-E7D6314AD76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72" name="Text Box 819">
          <a:extLst>
            <a:ext uri="{FF2B5EF4-FFF2-40B4-BE49-F238E27FC236}">
              <a16:creationId xmlns:a16="http://schemas.microsoft.com/office/drawing/2014/main" id="{EB089DF6-C26C-41EE-AFF2-D9BFC29979B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73" name="Text Box 820">
          <a:extLst>
            <a:ext uri="{FF2B5EF4-FFF2-40B4-BE49-F238E27FC236}">
              <a16:creationId xmlns:a16="http://schemas.microsoft.com/office/drawing/2014/main" id="{0EA318A1-DD34-4E3A-876D-9C97380C86A0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74" name="Text Box 821">
          <a:extLst>
            <a:ext uri="{FF2B5EF4-FFF2-40B4-BE49-F238E27FC236}">
              <a16:creationId xmlns:a16="http://schemas.microsoft.com/office/drawing/2014/main" id="{F30CD783-3EBE-4DD4-BA3D-81EE6C4AA30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75" name="Text Box 822">
          <a:extLst>
            <a:ext uri="{FF2B5EF4-FFF2-40B4-BE49-F238E27FC236}">
              <a16:creationId xmlns:a16="http://schemas.microsoft.com/office/drawing/2014/main" id="{56A351CD-220C-434D-9FAC-BB97C9B943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76" name="Text Box 823">
          <a:extLst>
            <a:ext uri="{FF2B5EF4-FFF2-40B4-BE49-F238E27FC236}">
              <a16:creationId xmlns:a16="http://schemas.microsoft.com/office/drawing/2014/main" id="{1AB3B505-DC5F-41ED-A0BC-719068B82A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77" name="Text Box 824">
          <a:extLst>
            <a:ext uri="{FF2B5EF4-FFF2-40B4-BE49-F238E27FC236}">
              <a16:creationId xmlns:a16="http://schemas.microsoft.com/office/drawing/2014/main" id="{EDE91B7A-EF46-4743-82F9-8C9B1759330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78" name="Text Box 825">
          <a:extLst>
            <a:ext uri="{FF2B5EF4-FFF2-40B4-BE49-F238E27FC236}">
              <a16:creationId xmlns:a16="http://schemas.microsoft.com/office/drawing/2014/main" id="{B260FF78-058C-41DE-B18C-99B158E88B0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579" name="Text Box 826">
          <a:extLst>
            <a:ext uri="{FF2B5EF4-FFF2-40B4-BE49-F238E27FC236}">
              <a16:creationId xmlns:a16="http://schemas.microsoft.com/office/drawing/2014/main" id="{D29DAE4D-F23F-4B89-B981-30DE86AFC8F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80" name="Text Box 827">
          <a:extLst>
            <a:ext uri="{FF2B5EF4-FFF2-40B4-BE49-F238E27FC236}">
              <a16:creationId xmlns:a16="http://schemas.microsoft.com/office/drawing/2014/main" id="{61C7883A-B7FF-447C-9F28-6EC1E4B22A5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81" name="Text Box 828">
          <a:extLst>
            <a:ext uri="{FF2B5EF4-FFF2-40B4-BE49-F238E27FC236}">
              <a16:creationId xmlns:a16="http://schemas.microsoft.com/office/drawing/2014/main" id="{3F441B0F-960A-4095-8D8C-D626EE924B0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82" name="Text Box 829">
          <a:extLst>
            <a:ext uri="{FF2B5EF4-FFF2-40B4-BE49-F238E27FC236}">
              <a16:creationId xmlns:a16="http://schemas.microsoft.com/office/drawing/2014/main" id="{B556FA8A-24EC-4722-B746-90A1C2EE9E4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83" name="Text Box 830">
          <a:extLst>
            <a:ext uri="{FF2B5EF4-FFF2-40B4-BE49-F238E27FC236}">
              <a16:creationId xmlns:a16="http://schemas.microsoft.com/office/drawing/2014/main" id="{2D0CA6DF-453F-4449-BF1C-F76A4FFCF72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84" name="Text Box 831">
          <a:extLst>
            <a:ext uri="{FF2B5EF4-FFF2-40B4-BE49-F238E27FC236}">
              <a16:creationId xmlns:a16="http://schemas.microsoft.com/office/drawing/2014/main" id="{3416D731-2432-43CE-96F0-2202A5A95D6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85" name="Text Box 832">
          <a:extLst>
            <a:ext uri="{FF2B5EF4-FFF2-40B4-BE49-F238E27FC236}">
              <a16:creationId xmlns:a16="http://schemas.microsoft.com/office/drawing/2014/main" id="{0129A516-183E-4BD0-A723-39E740B7BE3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86" name="Text Box 833">
          <a:extLst>
            <a:ext uri="{FF2B5EF4-FFF2-40B4-BE49-F238E27FC236}">
              <a16:creationId xmlns:a16="http://schemas.microsoft.com/office/drawing/2014/main" id="{BB56C01C-08D0-491F-B2DA-5CF85103D0ED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87" name="Text Box 834">
          <a:extLst>
            <a:ext uri="{FF2B5EF4-FFF2-40B4-BE49-F238E27FC236}">
              <a16:creationId xmlns:a16="http://schemas.microsoft.com/office/drawing/2014/main" id="{C550A262-19EA-46E1-87A6-00BB840208D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88" name="Text Box 835">
          <a:extLst>
            <a:ext uri="{FF2B5EF4-FFF2-40B4-BE49-F238E27FC236}">
              <a16:creationId xmlns:a16="http://schemas.microsoft.com/office/drawing/2014/main" id="{4107FB9C-EB6F-44D6-A411-AA1929CF0A4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89" name="Text Box 836">
          <a:extLst>
            <a:ext uri="{FF2B5EF4-FFF2-40B4-BE49-F238E27FC236}">
              <a16:creationId xmlns:a16="http://schemas.microsoft.com/office/drawing/2014/main" id="{75A8EBB5-C5CF-437E-9A8A-05F5CE13A01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90" name="Text Box 837">
          <a:extLst>
            <a:ext uri="{FF2B5EF4-FFF2-40B4-BE49-F238E27FC236}">
              <a16:creationId xmlns:a16="http://schemas.microsoft.com/office/drawing/2014/main" id="{98708A6F-7A9D-48E3-BD6C-16A5376FD8C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91" name="Text Box 838">
          <a:extLst>
            <a:ext uri="{FF2B5EF4-FFF2-40B4-BE49-F238E27FC236}">
              <a16:creationId xmlns:a16="http://schemas.microsoft.com/office/drawing/2014/main" id="{E5C379D5-2F8C-41C5-B985-D112B364F06E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92" name="Text Box 839">
          <a:extLst>
            <a:ext uri="{FF2B5EF4-FFF2-40B4-BE49-F238E27FC236}">
              <a16:creationId xmlns:a16="http://schemas.microsoft.com/office/drawing/2014/main" id="{84FB357C-8C33-43C1-8984-C82A460090C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93" name="Text Box 840">
          <a:extLst>
            <a:ext uri="{FF2B5EF4-FFF2-40B4-BE49-F238E27FC236}">
              <a16:creationId xmlns:a16="http://schemas.microsoft.com/office/drawing/2014/main" id="{BA719B09-6772-4EFC-9690-F9BCD5AFB80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94" name="Text Box 841">
          <a:extLst>
            <a:ext uri="{FF2B5EF4-FFF2-40B4-BE49-F238E27FC236}">
              <a16:creationId xmlns:a16="http://schemas.microsoft.com/office/drawing/2014/main" id="{37ED4A7D-9FEF-4694-B8A2-F488C95E86E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95" name="Text Box 842">
          <a:extLst>
            <a:ext uri="{FF2B5EF4-FFF2-40B4-BE49-F238E27FC236}">
              <a16:creationId xmlns:a16="http://schemas.microsoft.com/office/drawing/2014/main" id="{48F4D726-6AD4-48F7-8654-61618ECD07E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96" name="Text Box 843">
          <a:extLst>
            <a:ext uri="{FF2B5EF4-FFF2-40B4-BE49-F238E27FC236}">
              <a16:creationId xmlns:a16="http://schemas.microsoft.com/office/drawing/2014/main" id="{A91A9999-79B2-4842-A737-05303F37ECF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97" name="Text Box 844">
          <a:extLst>
            <a:ext uri="{FF2B5EF4-FFF2-40B4-BE49-F238E27FC236}">
              <a16:creationId xmlns:a16="http://schemas.microsoft.com/office/drawing/2014/main" id="{E2DD8A99-CAD3-4694-98BF-C550B7429EF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598" name="Text Box 845">
          <a:extLst>
            <a:ext uri="{FF2B5EF4-FFF2-40B4-BE49-F238E27FC236}">
              <a16:creationId xmlns:a16="http://schemas.microsoft.com/office/drawing/2014/main" id="{5865607D-9465-434F-BF7A-5D891B09AA52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599" name="Text Box 846">
          <a:extLst>
            <a:ext uri="{FF2B5EF4-FFF2-40B4-BE49-F238E27FC236}">
              <a16:creationId xmlns:a16="http://schemas.microsoft.com/office/drawing/2014/main" id="{6E0F516C-99EB-4C3B-9780-B3B037630BB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00" name="Text Box 847">
          <a:extLst>
            <a:ext uri="{FF2B5EF4-FFF2-40B4-BE49-F238E27FC236}">
              <a16:creationId xmlns:a16="http://schemas.microsoft.com/office/drawing/2014/main" id="{889C9FBC-B4B7-4769-9FBD-1485B7EF95EB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01" name="Text Box 848">
          <a:extLst>
            <a:ext uri="{FF2B5EF4-FFF2-40B4-BE49-F238E27FC236}">
              <a16:creationId xmlns:a16="http://schemas.microsoft.com/office/drawing/2014/main" id="{5CEFFDE8-FE87-4452-A9BC-B746B0CC242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02" name="Text Box 849">
          <a:extLst>
            <a:ext uri="{FF2B5EF4-FFF2-40B4-BE49-F238E27FC236}">
              <a16:creationId xmlns:a16="http://schemas.microsoft.com/office/drawing/2014/main" id="{FC148004-B72C-4E2A-8F5C-A00ED8265EC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03" name="Text Box 850">
          <a:extLst>
            <a:ext uri="{FF2B5EF4-FFF2-40B4-BE49-F238E27FC236}">
              <a16:creationId xmlns:a16="http://schemas.microsoft.com/office/drawing/2014/main" id="{E816D457-94A2-4729-BC0E-6EC231547A87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04" name="Text Box 851">
          <a:extLst>
            <a:ext uri="{FF2B5EF4-FFF2-40B4-BE49-F238E27FC236}">
              <a16:creationId xmlns:a16="http://schemas.microsoft.com/office/drawing/2014/main" id="{30810FB7-6D44-4139-BF5A-A95EDDD92C8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05" name="Text Box 852">
          <a:extLst>
            <a:ext uri="{FF2B5EF4-FFF2-40B4-BE49-F238E27FC236}">
              <a16:creationId xmlns:a16="http://schemas.microsoft.com/office/drawing/2014/main" id="{385119D1-9DE6-4DAA-8BFA-3CC91653D31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06" name="Text Box 853">
          <a:extLst>
            <a:ext uri="{FF2B5EF4-FFF2-40B4-BE49-F238E27FC236}">
              <a16:creationId xmlns:a16="http://schemas.microsoft.com/office/drawing/2014/main" id="{6A8A7A30-F54F-4E0F-B4FF-05AC5C2D28F8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07" name="Text Box 854">
          <a:extLst>
            <a:ext uri="{FF2B5EF4-FFF2-40B4-BE49-F238E27FC236}">
              <a16:creationId xmlns:a16="http://schemas.microsoft.com/office/drawing/2014/main" id="{B4591748-742D-4573-BA41-7A9F5828A76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08" name="Text Box 855">
          <a:extLst>
            <a:ext uri="{FF2B5EF4-FFF2-40B4-BE49-F238E27FC236}">
              <a16:creationId xmlns:a16="http://schemas.microsoft.com/office/drawing/2014/main" id="{A978E83D-069A-4DE1-AA14-F98D9723021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09" name="Text Box 856">
          <a:extLst>
            <a:ext uri="{FF2B5EF4-FFF2-40B4-BE49-F238E27FC236}">
              <a16:creationId xmlns:a16="http://schemas.microsoft.com/office/drawing/2014/main" id="{0D98D71E-92CA-4C46-A8EA-4827D690EBB5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10" name="Text Box 857">
          <a:extLst>
            <a:ext uri="{FF2B5EF4-FFF2-40B4-BE49-F238E27FC236}">
              <a16:creationId xmlns:a16="http://schemas.microsoft.com/office/drawing/2014/main" id="{91CBB345-D713-402B-8DBA-76766A266FC4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11" name="Text Box 858">
          <a:extLst>
            <a:ext uri="{FF2B5EF4-FFF2-40B4-BE49-F238E27FC236}">
              <a16:creationId xmlns:a16="http://schemas.microsoft.com/office/drawing/2014/main" id="{E339BF70-FCAF-455B-B736-E5E73FF2031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12" name="Text Box 859">
          <a:extLst>
            <a:ext uri="{FF2B5EF4-FFF2-40B4-BE49-F238E27FC236}">
              <a16:creationId xmlns:a16="http://schemas.microsoft.com/office/drawing/2014/main" id="{D3513A5B-FF16-486B-ABFA-60E5AA02227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13" name="Text Box 860">
          <a:extLst>
            <a:ext uri="{FF2B5EF4-FFF2-40B4-BE49-F238E27FC236}">
              <a16:creationId xmlns:a16="http://schemas.microsoft.com/office/drawing/2014/main" id="{A3E15B04-E129-42B6-B6B9-FDDA6A037E41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14" name="Text Box 861">
          <a:extLst>
            <a:ext uri="{FF2B5EF4-FFF2-40B4-BE49-F238E27FC236}">
              <a16:creationId xmlns:a16="http://schemas.microsoft.com/office/drawing/2014/main" id="{281FEA94-8C0F-4EF7-B237-040DFCD98E9F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15" name="Text Box 862">
          <a:extLst>
            <a:ext uri="{FF2B5EF4-FFF2-40B4-BE49-F238E27FC236}">
              <a16:creationId xmlns:a16="http://schemas.microsoft.com/office/drawing/2014/main" id="{086777D0-5E23-42EB-97A7-D65D5BA8BCCC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16" name="Text Box 863">
          <a:extLst>
            <a:ext uri="{FF2B5EF4-FFF2-40B4-BE49-F238E27FC236}">
              <a16:creationId xmlns:a16="http://schemas.microsoft.com/office/drawing/2014/main" id="{CB823359-D4D0-4853-93C0-4FAE0AF80E0A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17" name="Text Box 864">
          <a:extLst>
            <a:ext uri="{FF2B5EF4-FFF2-40B4-BE49-F238E27FC236}">
              <a16:creationId xmlns:a16="http://schemas.microsoft.com/office/drawing/2014/main" id="{736232AA-B4DC-435E-B173-CE269DBF6139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18" name="Text Box 865">
          <a:extLst>
            <a:ext uri="{FF2B5EF4-FFF2-40B4-BE49-F238E27FC236}">
              <a16:creationId xmlns:a16="http://schemas.microsoft.com/office/drawing/2014/main" id="{03E31F2F-EA81-4D54-941A-D699FC0E91A3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19" name="Text Box 866">
          <a:extLst>
            <a:ext uri="{FF2B5EF4-FFF2-40B4-BE49-F238E27FC236}">
              <a16:creationId xmlns:a16="http://schemas.microsoft.com/office/drawing/2014/main" id="{ED07BF8E-9CD0-4787-8497-E247F2BA44B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20" name="Text Box 867">
          <a:extLst>
            <a:ext uri="{FF2B5EF4-FFF2-40B4-BE49-F238E27FC236}">
              <a16:creationId xmlns:a16="http://schemas.microsoft.com/office/drawing/2014/main" id="{FD24DCC9-4B13-41F3-B91B-6217E03823F6}"/>
            </a:ext>
          </a:extLst>
        </xdr:cNvPr>
        <xdr:cNvSpPr txBox="1">
          <a:spLocks noChangeArrowheads="1"/>
        </xdr:cNvSpPr>
      </xdr:nvSpPr>
      <xdr:spPr bwMode="auto">
        <a:xfrm>
          <a:off x="1078706" y="5738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4621" name="Text Box 868">
          <a:extLst>
            <a:ext uri="{FF2B5EF4-FFF2-40B4-BE49-F238E27FC236}">
              <a16:creationId xmlns:a16="http://schemas.microsoft.com/office/drawing/2014/main" id="{52913C14-7F66-474D-899A-045E3C28D199}"/>
            </a:ext>
          </a:extLst>
        </xdr:cNvPr>
        <xdr:cNvSpPr txBox="1">
          <a:spLocks noChangeArrowheads="1"/>
        </xdr:cNvSpPr>
      </xdr:nvSpPr>
      <xdr:spPr bwMode="auto">
        <a:xfrm>
          <a:off x="136445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4622" name="Text Box 869">
          <a:extLst>
            <a:ext uri="{FF2B5EF4-FFF2-40B4-BE49-F238E27FC236}">
              <a16:creationId xmlns:a16="http://schemas.microsoft.com/office/drawing/2014/main" id="{A56589B7-4C9A-4C98-874A-0ED72D9E27CA}"/>
            </a:ext>
          </a:extLst>
        </xdr:cNvPr>
        <xdr:cNvSpPr txBox="1">
          <a:spLocks noChangeArrowheads="1"/>
        </xdr:cNvSpPr>
      </xdr:nvSpPr>
      <xdr:spPr bwMode="auto">
        <a:xfrm>
          <a:off x="3174206" y="5738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9FE6A0EE-9BDD-489A-8DCC-5A654A0BE5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B772D8AE-FF20-4E9E-AAD2-7A50D9E4F6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5" name="Text Box 103">
          <a:extLst>
            <a:ext uri="{FF2B5EF4-FFF2-40B4-BE49-F238E27FC236}">
              <a16:creationId xmlns:a16="http://schemas.microsoft.com/office/drawing/2014/main" id="{61432CF3-1A21-4AAF-A673-B37F356D87C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6" name="Text Box 104">
          <a:extLst>
            <a:ext uri="{FF2B5EF4-FFF2-40B4-BE49-F238E27FC236}">
              <a16:creationId xmlns:a16="http://schemas.microsoft.com/office/drawing/2014/main" id="{52EBCA7B-CC48-449A-8169-68928DDF71C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7" name="Text Box 105">
          <a:extLst>
            <a:ext uri="{FF2B5EF4-FFF2-40B4-BE49-F238E27FC236}">
              <a16:creationId xmlns:a16="http://schemas.microsoft.com/office/drawing/2014/main" id="{3DFDC5A5-2798-431C-A3D3-87AF5BBEB0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8" name="Text Box 106">
          <a:extLst>
            <a:ext uri="{FF2B5EF4-FFF2-40B4-BE49-F238E27FC236}">
              <a16:creationId xmlns:a16="http://schemas.microsoft.com/office/drawing/2014/main" id="{295CB74A-D952-4959-91DD-E01936D2923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9" name="Text Box 107">
          <a:extLst>
            <a:ext uri="{FF2B5EF4-FFF2-40B4-BE49-F238E27FC236}">
              <a16:creationId xmlns:a16="http://schemas.microsoft.com/office/drawing/2014/main" id="{2516A030-4A8B-47E6-B120-DEF5265295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0" name="Text Box 108">
          <a:extLst>
            <a:ext uri="{FF2B5EF4-FFF2-40B4-BE49-F238E27FC236}">
              <a16:creationId xmlns:a16="http://schemas.microsoft.com/office/drawing/2014/main" id="{EEB459CE-EE4A-4265-ABF2-77E3E448F1F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1" name="Text Box 109">
          <a:extLst>
            <a:ext uri="{FF2B5EF4-FFF2-40B4-BE49-F238E27FC236}">
              <a16:creationId xmlns:a16="http://schemas.microsoft.com/office/drawing/2014/main" id="{E40080E9-DDC2-4515-A113-ACD9ACB75F1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2" name="Text Box 110">
          <a:extLst>
            <a:ext uri="{FF2B5EF4-FFF2-40B4-BE49-F238E27FC236}">
              <a16:creationId xmlns:a16="http://schemas.microsoft.com/office/drawing/2014/main" id="{524AAF80-12D1-45BC-8B47-D20A83A839F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3" name="Text Box 111">
          <a:extLst>
            <a:ext uri="{FF2B5EF4-FFF2-40B4-BE49-F238E27FC236}">
              <a16:creationId xmlns:a16="http://schemas.microsoft.com/office/drawing/2014/main" id="{98C17E30-86E4-44B6-A6EB-E663D712E4F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4" name="Text Box 112">
          <a:extLst>
            <a:ext uri="{FF2B5EF4-FFF2-40B4-BE49-F238E27FC236}">
              <a16:creationId xmlns:a16="http://schemas.microsoft.com/office/drawing/2014/main" id="{788B59F6-7BC5-49A1-AE10-89394E75AC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5" name="Text Box 113">
          <a:extLst>
            <a:ext uri="{FF2B5EF4-FFF2-40B4-BE49-F238E27FC236}">
              <a16:creationId xmlns:a16="http://schemas.microsoft.com/office/drawing/2014/main" id="{204B12BC-9701-45E3-A21B-00C84DDE6D8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6" name="Text Box 114">
          <a:extLst>
            <a:ext uri="{FF2B5EF4-FFF2-40B4-BE49-F238E27FC236}">
              <a16:creationId xmlns:a16="http://schemas.microsoft.com/office/drawing/2014/main" id="{3DAD2F6F-FE3F-438F-8AA8-CE028277D4A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7" name="Text Box 115">
          <a:extLst>
            <a:ext uri="{FF2B5EF4-FFF2-40B4-BE49-F238E27FC236}">
              <a16:creationId xmlns:a16="http://schemas.microsoft.com/office/drawing/2014/main" id="{9FC8A44B-3336-4D33-8BCB-421F4461D31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8" name="Text Box 116">
          <a:extLst>
            <a:ext uri="{FF2B5EF4-FFF2-40B4-BE49-F238E27FC236}">
              <a16:creationId xmlns:a16="http://schemas.microsoft.com/office/drawing/2014/main" id="{3E4800BA-0454-4A44-9EA1-5D5B478F40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9" name="Text Box 117">
          <a:extLst>
            <a:ext uri="{FF2B5EF4-FFF2-40B4-BE49-F238E27FC236}">
              <a16:creationId xmlns:a16="http://schemas.microsoft.com/office/drawing/2014/main" id="{F842A2DA-86D9-46DA-8BD0-0DCD5552E0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0" name="Text Box 118">
          <a:extLst>
            <a:ext uri="{FF2B5EF4-FFF2-40B4-BE49-F238E27FC236}">
              <a16:creationId xmlns:a16="http://schemas.microsoft.com/office/drawing/2014/main" id="{60163385-557E-43DB-B228-2C75C0FF9C8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1" name="Text Box 119">
          <a:extLst>
            <a:ext uri="{FF2B5EF4-FFF2-40B4-BE49-F238E27FC236}">
              <a16:creationId xmlns:a16="http://schemas.microsoft.com/office/drawing/2014/main" id="{A67A8332-91BD-4E31-A938-39A71E6B4BA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2" name="Text Box 120">
          <a:extLst>
            <a:ext uri="{FF2B5EF4-FFF2-40B4-BE49-F238E27FC236}">
              <a16:creationId xmlns:a16="http://schemas.microsoft.com/office/drawing/2014/main" id="{75C3FB53-403D-44F9-9BE0-488F115A594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3" name="Text Box 121">
          <a:extLst>
            <a:ext uri="{FF2B5EF4-FFF2-40B4-BE49-F238E27FC236}">
              <a16:creationId xmlns:a16="http://schemas.microsoft.com/office/drawing/2014/main" id="{3293FDDC-B408-4A2A-920E-5533505485E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4" name="Text Box 122">
          <a:extLst>
            <a:ext uri="{FF2B5EF4-FFF2-40B4-BE49-F238E27FC236}">
              <a16:creationId xmlns:a16="http://schemas.microsoft.com/office/drawing/2014/main" id="{DC82C072-7C6A-4434-B0D9-720CD92A567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5" name="Text Box 123">
          <a:extLst>
            <a:ext uri="{FF2B5EF4-FFF2-40B4-BE49-F238E27FC236}">
              <a16:creationId xmlns:a16="http://schemas.microsoft.com/office/drawing/2014/main" id="{36128C2A-7268-4899-BAB0-222073C74FB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6" name="Text Box 124">
          <a:extLst>
            <a:ext uri="{FF2B5EF4-FFF2-40B4-BE49-F238E27FC236}">
              <a16:creationId xmlns:a16="http://schemas.microsoft.com/office/drawing/2014/main" id="{6E46D00D-1CA0-44BC-AFD9-04904FDA33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7" name="Text Box 125">
          <a:extLst>
            <a:ext uri="{FF2B5EF4-FFF2-40B4-BE49-F238E27FC236}">
              <a16:creationId xmlns:a16="http://schemas.microsoft.com/office/drawing/2014/main" id="{EE923F3A-0093-4D5A-B25C-A495DA5AF2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8" name="Text Box 126">
          <a:extLst>
            <a:ext uri="{FF2B5EF4-FFF2-40B4-BE49-F238E27FC236}">
              <a16:creationId xmlns:a16="http://schemas.microsoft.com/office/drawing/2014/main" id="{DB6665DA-7327-4FB0-8D4A-A44E8F83E5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9" name="Text Box 127">
          <a:extLst>
            <a:ext uri="{FF2B5EF4-FFF2-40B4-BE49-F238E27FC236}">
              <a16:creationId xmlns:a16="http://schemas.microsoft.com/office/drawing/2014/main" id="{0B3FD161-EA3E-4F8C-97F9-32E809D5DD7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50" name="Text Box 128">
          <a:extLst>
            <a:ext uri="{FF2B5EF4-FFF2-40B4-BE49-F238E27FC236}">
              <a16:creationId xmlns:a16="http://schemas.microsoft.com/office/drawing/2014/main" id="{17690465-EB98-474A-B3B2-FA89EB60CFB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51" name="Text Box 129">
          <a:extLst>
            <a:ext uri="{FF2B5EF4-FFF2-40B4-BE49-F238E27FC236}">
              <a16:creationId xmlns:a16="http://schemas.microsoft.com/office/drawing/2014/main" id="{46625FA8-F3A9-4DF0-960E-9F17579C71E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4652" name="Text Box 130">
          <a:extLst>
            <a:ext uri="{FF2B5EF4-FFF2-40B4-BE49-F238E27FC236}">
              <a16:creationId xmlns:a16="http://schemas.microsoft.com/office/drawing/2014/main" id="{04669A01-7EB1-4535-BC33-1630A9A677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653" name="Text Box 131">
          <a:extLst>
            <a:ext uri="{FF2B5EF4-FFF2-40B4-BE49-F238E27FC236}">
              <a16:creationId xmlns:a16="http://schemas.microsoft.com/office/drawing/2014/main" id="{0F2BD3B4-B4B1-4A5A-B7B6-22C477F90A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54" name="Text Box 132">
          <a:extLst>
            <a:ext uri="{FF2B5EF4-FFF2-40B4-BE49-F238E27FC236}">
              <a16:creationId xmlns:a16="http://schemas.microsoft.com/office/drawing/2014/main" id="{07385CFA-DD23-4DB1-BC2E-887AB38851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55" name="Text Box 133">
          <a:extLst>
            <a:ext uri="{FF2B5EF4-FFF2-40B4-BE49-F238E27FC236}">
              <a16:creationId xmlns:a16="http://schemas.microsoft.com/office/drawing/2014/main" id="{347E7477-5F3D-4B7F-938F-67567160A1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56" name="Text Box 134">
          <a:extLst>
            <a:ext uri="{FF2B5EF4-FFF2-40B4-BE49-F238E27FC236}">
              <a16:creationId xmlns:a16="http://schemas.microsoft.com/office/drawing/2014/main" id="{33523EDE-1E33-4357-87B6-1D7A5F5903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57" name="Text Box 135">
          <a:extLst>
            <a:ext uri="{FF2B5EF4-FFF2-40B4-BE49-F238E27FC236}">
              <a16:creationId xmlns:a16="http://schemas.microsoft.com/office/drawing/2014/main" id="{D6CE8E7A-0796-4BE1-B98E-E95C268798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58" name="Text Box 136">
          <a:extLst>
            <a:ext uri="{FF2B5EF4-FFF2-40B4-BE49-F238E27FC236}">
              <a16:creationId xmlns:a16="http://schemas.microsoft.com/office/drawing/2014/main" id="{D19E2E3D-5EE3-4169-848B-1622309AB8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659" name="Text Box 137">
          <a:extLst>
            <a:ext uri="{FF2B5EF4-FFF2-40B4-BE49-F238E27FC236}">
              <a16:creationId xmlns:a16="http://schemas.microsoft.com/office/drawing/2014/main" id="{302A0B86-B976-4D2A-9580-EDF863FAC6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0" name="Text Box 138">
          <a:extLst>
            <a:ext uri="{FF2B5EF4-FFF2-40B4-BE49-F238E27FC236}">
              <a16:creationId xmlns:a16="http://schemas.microsoft.com/office/drawing/2014/main" id="{C8AC7B92-419A-44C5-B0CA-89AB07E03D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1" name="Text Box 139">
          <a:extLst>
            <a:ext uri="{FF2B5EF4-FFF2-40B4-BE49-F238E27FC236}">
              <a16:creationId xmlns:a16="http://schemas.microsoft.com/office/drawing/2014/main" id="{CFF4210B-24AC-4AFC-BE00-FE194AF482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62" name="Text Box 140">
          <a:extLst>
            <a:ext uri="{FF2B5EF4-FFF2-40B4-BE49-F238E27FC236}">
              <a16:creationId xmlns:a16="http://schemas.microsoft.com/office/drawing/2014/main" id="{4C27E1CD-ACD5-4A23-8C02-E7137325E7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3" name="Text Box 141">
          <a:extLst>
            <a:ext uri="{FF2B5EF4-FFF2-40B4-BE49-F238E27FC236}">
              <a16:creationId xmlns:a16="http://schemas.microsoft.com/office/drawing/2014/main" id="{45AB7DA2-4BAD-42AD-A525-37E29AD729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4" name="Text Box 142">
          <a:extLst>
            <a:ext uri="{FF2B5EF4-FFF2-40B4-BE49-F238E27FC236}">
              <a16:creationId xmlns:a16="http://schemas.microsoft.com/office/drawing/2014/main" id="{B774FB84-69CF-43AF-8D00-36BE5222D6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665" name="Text Box 143">
          <a:extLst>
            <a:ext uri="{FF2B5EF4-FFF2-40B4-BE49-F238E27FC236}">
              <a16:creationId xmlns:a16="http://schemas.microsoft.com/office/drawing/2014/main" id="{52A34D39-6767-40FF-AB83-7E0A1095CD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6" name="Text Box 144">
          <a:extLst>
            <a:ext uri="{FF2B5EF4-FFF2-40B4-BE49-F238E27FC236}">
              <a16:creationId xmlns:a16="http://schemas.microsoft.com/office/drawing/2014/main" id="{AB391154-7BD6-46F9-986E-F5EE79395D2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7" name="Text Box 145">
          <a:extLst>
            <a:ext uri="{FF2B5EF4-FFF2-40B4-BE49-F238E27FC236}">
              <a16:creationId xmlns:a16="http://schemas.microsoft.com/office/drawing/2014/main" id="{2E5C94FB-E7C4-452C-B0E4-F28D87E254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68" name="Text Box 146">
          <a:extLst>
            <a:ext uri="{FF2B5EF4-FFF2-40B4-BE49-F238E27FC236}">
              <a16:creationId xmlns:a16="http://schemas.microsoft.com/office/drawing/2014/main" id="{F9FB3504-B017-4DA6-B536-5EE7036D09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669" name="Text Box 147">
          <a:extLst>
            <a:ext uri="{FF2B5EF4-FFF2-40B4-BE49-F238E27FC236}">
              <a16:creationId xmlns:a16="http://schemas.microsoft.com/office/drawing/2014/main" id="{C68F77DC-89B1-4BB0-B5B4-811DA488890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0" name="Text Box 148">
          <a:extLst>
            <a:ext uri="{FF2B5EF4-FFF2-40B4-BE49-F238E27FC236}">
              <a16:creationId xmlns:a16="http://schemas.microsoft.com/office/drawing/2014/main" id="{5B5B3892-F59F-47A5-B6ED-C1BA9DEAC9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1" name="Text Box 149">
          <a:extLst>
            <a:ext uri="{FF2B5EF4-FFF2-40B4-BE49-F238E27FC236}">
              <a16:creationId xmlns:a16="http://schemas.microsoft.com/office/drawing/2014/main" id="{9343E9E6-21B3-4ABB-9097-1EE1039D02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72" name="Text Box 150">
          <a:extLst>
            <a:ext uri="{FF2B5EF4-FFF2-40B4-BE49-F238E27FC236}">
              <a16:creationId xmlns:a16="http://schemas.microsoft.com/office/drawing/2014/main" id="{786AD109-C587-46DC-83D3-43441D5F76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3" name="Text Box 151">
          <a:extLst>
            <a:ext uri="{FF2B5EF4-FFF2-40B4-BE49-F238E27FC236}">
              <a16:creationId xmlns:a16="http://schemas.microsoft.com/office/drawing/2014/main" id="{928178DE-CEFA-4ADF-9C3C-00B0FE7FA5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4" name="Text Box 152">
          <a:extLst>
            <a:ext uri="{FF2B5EF4-FFF2-40B4-BE49-F238E27FC236}">
              <a16:creationId xmlns:a16="http://schemas.microsoft.com/office/drawing/2014/main" id="{437B059E-80E8-430B-B3F8-8A65A05E3B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675" name="Text Box 153">
          <a:extLst>
            <a:ext uri="{FF2B5EF4-FFF2-40B4-BE49-F238E27FC236}">
              <a16:creationId xmlns:a16="http://schemas.microsoft.com/office/drawing/2014/main" id="{23F50AED-A328-423B-BE56-C4643DDF478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6" name="Text Box 154">
          <a:extLst>
            <a:ext uri="{FF2B5EF4-FFF2-40B4-BE49-F238E27FC236}">
              <a16:creationId xmlns:a16="http://schemas.microsoft.com/office/drawing/2014/main" id="{0A98B546-AA02-4F90-BC3D-BA10254B6C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7" name="Text Box 155">
          <a:extLst>
            <a:ext uri="{FF2B5EF4-FFF2-40B4-BE49-F238E27FC236}">
              <a16:creationId xmlns:a16="http://schemas.microsoft.com/office/drawing/2014/main" id="{E015A058-50B7-4579-8FFD-D36DCA166B7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78" name="Text Box 156">
          <a:extLst>
            <a:ext uri="{FF2B5EF4-FFF2-40B4-BE49-F238E27FC236}">
              <a16:creationId xmlns:a16="http://schemas.microsoft.com/office/drawing/2014/main" id="{F22559A5-8DA6-409B-9DF3-E80EE7C8CD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9" name="Text Box 157">
          <a:extLst>
            <a:ext uri="{FF2B5EF4-FFF2-40B4-BE49-F238E27FC236}">
              <a16:creationId xmlns:a16="http://schemas.microsoft.com/office/drawing/2014/main" id="{E10E1A70-71AE-4B66-A39B-4FF56BE507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0" name="Text Box 158">
          <a:extLst>
            <a:ext uri="{FF2B5EF4-FFF2-40B4-BE49-F238E27FC236}">
              <a16:creationId xmlns:a16="http://schemas.microsoft.com/office/drawing/2014/main" id="{5E769763-C3C2-4800-ACB7-AEFFD230C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681" name="Text Box 159">
          <a:extLst>
            <a:ext uri="{FF2B5EF4-FFF2-40B4-BE49-F238E27FC236}">
              <a16:creationId xmlns:a16="http://schemas.microsoft.com/office/drawing/2014/main" id="{4A4BF8EF-1093-45FF-B38C-DB8E0AC0B2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2" name="Text Box 160">
          <a:extLst>
            <a:ext uri="{FF2B5EF4-FFF2-40B4-BE49-F238E27FC236}">
              <a16:creationId xmlns:a16="http://schemas.microsoft.com/office/drawing/2014/main" id="{1B30012A-0D24-447B-BE4F-8915468ECF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3" name="Text Box 161">
          <a:extLst>
            <a:ext uri="{FF2B5EF4-FFF2-40B4-BE49-F238E27FC236}">
              <a16:creationId xmlns:a16="http://schemas.microsoft.com/office/drawing/2014/main" id="{05B0368D-526D-45C6-A1B6-438095E013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84" name="Text Box 162">
          <a:extLst>
            <a:ext uri="{FF2B5EF4-FFF2-40B4-BE49-F238E27FC236}">
              <a16:creationId xmlns:a16="http://schemas.microsoft.com/office/drawing/2014/main" id="{9284899A-898D-4157-A1D2-A21BEF7DD8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85" name="Text Box 163">
          <a:extLst>
            <a:ext uri="{FF2B5EF4-FFF2-40B4-BE49-F238E27FC236}">
              <a16:creationId xmlns:a16="http://schemas.microsoft.com/office/drawing/2014/main" id="{CCA82D95-6EDF-4FBE-9140-8D798FAE215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6" name="Text Box 164">
          <a:extLst>
            <a:ext uri="{FF2B5EF4-FFF2-40B4-BE49-F238E27FC236}">
              <a16:creationId xmlns:a16="http://schemas.microsoft.com/office/drawing/2014/main" id="{CD5A2DAD-EBD1-4D2A-BBD5-647DEF79BF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7" name="Text Box 165">
          <a:extLst>
            <a:ext uri="{FF2B5EF4-FFF2-40B4-BE49-F238E27FC236}">
              <a16:creationId xmlns:a16="http://schemas.microsoft.com/office/drawing/2014/main" id="{2E992BA3-08B2-4B96-A66C-645B8AA9F1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88" name="Text Box 166">
          <a:extLst>
            <a:ext uri="{FF2B5EF4-FFF2-40B4-BE49-F238E27FC236}">
              <a16:creationId xmlns:a16="http://schemas.microsoft.com/office/drawing/2014/main" id="{4B51136D-1865-4ECC-A4CB-5D817D359C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9" name="Text Box 167">
          <a:extLst>
            <a:ext uri="{FF2B5EF4-FFF2-40B4-BE49-F238E27FC236}">
              <a16:creationId xmlns:a16="http://schemas.microsoft.com/office/drawing/2014/main" id="{4480C0F7-0EDA-4317-A4F1-9DA27DD18F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0" name="Text Box 168">
          <a:extLst>
            <a:ext uri="{FF2B5EF4-FFF2-40B4-BE49-F238E27FC236}">
              <a16:creationId xmlns:a16="http://schemas.microsoft.com/office/drawing/2014/main" id="{AB843276-AA7F-47AD-A077-B8E9942F05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91" name="Text Box 169">
          <a:extLst>
            <a:ext uri="{FF2B5EF4-FFF2-40B4-BE49-F238E27FC236}">
              <a16:creationId xmlns:a16="http://schemas.microsoft.com/office/drawing/2014/main" id="{C88F9127-2ABA-46FC-B154-AE59020D031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2" name="Text Box 170">
          <a:extLst>
            <a:ext uri="{FF2B5EF4-FFF2-40B4-BE49-F238E27FC236}">
              <a16:creationId xmlns:a16="http://schemas.microsoft.com/office/drawing/2014/main" id="{C37EFA4C-626A-4BC8-A9BD-2ADE65AEF2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3" name="Text Box 171">
          <a:extLst>
            <a:ext uri="{FF2B5EF4-FFF2-40B4-BE49-F238E27FC236}">
              <a16:creationId xmlns:a16="http://schemas.microsoft.com/office/drawing/2014/main" id="{0D980126-B358-4F89-BE4A-BD58F7F8B9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94" name="Text Box 172">
          <a:extLst>
            <a:ext uri="{FF2B5EF4-FFF2-40B4-BE49-F238E27FC236}">
              <a16:creationId xmlns:a16="http://schemas.microsoft.com/office/drawing/2014/main" id="{34EE6E9E-7820-4EBF-AABF-F290CE14D0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5" name="Text Box 173">
          <a:extLst>
            <a:ext uri="{FF2B5EF4-FFF2-40B4-BE49-F238E27FC236}">
              <a16:creationId xmlns:a16="http://schemas.microsoft.com/office/drawing/2014/main" id="{4AFDEBF6-EAF7-43F2-B68A-EFED72AECD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6" name="Text Box 174">
          <a:extLst>
            <a:ext uri="{FF2B5EF4-FFF2-40B4-BE49-F238E27FC236}">
              <a16:creationId xmlns:a16="http://schemas.microsoft.com/office/drawing/2014/main" id="{BAD62CB5-BBA5-4854-911B-8095841A9F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97" name="Text Box 175">
          <a:extLst>
            <a:ext uri="{FF2B5EF4-FFF2-40B4-BE49-F238E27FC236}">
              <a16:creationId xmlns:a16="http://schemas.microsoft.com/office/drawing/2014/main" id="{80CD7E69-23EA-48EE-B265-FAC0F29C0B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8" name="Text Box 176">
          <a:extLst>
            <a:ext uri="{FF2B5EF4-FFF2-40B4-BE49-F238E27FC236}">
              <a16:creationId xmlns:a16="http://schemas.microsoft.com/office/drawing/2014/main" id="{6EBFD985-D5CC-43EF-845E-92E3D251D80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9" name="Text Box 177">
          <a:extLst>
            <a:ext uri="{FF2B5EF4-FFF2-40B4-BE49-F238E27FC236}">
              <a16:creationId xmlns:a16="http://schemas.microsoft.com/office/drawing/2014/main" id="{0C26CB33-BF16-49B2-A14E-39FB53A2E2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00" name="Text Box 178">
          <a:extLst>
            <a:ext uri="{FF2B5EF4-FFF2-40B4-BE49-F238E27FC236}">
              <a16:creationId xmlns:a16="http://schemas.microsoft.com/office/drawing/2014/main" id="{F45D0606-885B-45B7-A5D0-85AFD6B752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01" name="Text Box 179">
          <a:extLst>
            <a:ext uri="{FF2B5EF4-FFF2-40B4-BE49-F238E27FC236}">
              <a16:creationId xmlns:a16="http://schemas.microsoft.com/office/drawing/2014/main" id="{27B79BF1-F4AF-41F0-8FAA-EF363D6CAA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02" name="Text Box 180">
          <a:extLst>
            <a:ext uri="{FF2B5EF4-FFF2-40B4-BE49-F238E27FC236}">
              <a16:creationId xmlns:a16="http://schemas.microsoft.com/office/drawing/2014/main" id="{28B3F7F2-F0E3-48E0-A40E-DE1AFE215D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3" name="Text Box 181">
          <a:extLst>
            <a:ext uri="{FF2B5EF4-FFF2-40B4-BE49-F238E27FC236}">
              <a16:creationId xmlns:a16="http://schemas.microsoft.com/office/drawing/2014/main" id="{578FDF77-2AAC-4337-AADB-0B6BA5BA9A9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4" name="Text Box 182">
          <a:extLst>
            <a:ext uri="{FF2B5EF4-FFF2-40B4-BE49-F238E27FC236}">
              <a16:creationId xmlns:a16="http://schemas.microsoft.com/office/drawing/2014/main" id="{A1CE8A32-F53B-47E7-850B-2F8275CBC8A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5" name="Text Box 183">
          <a:extLst>
            <a:ext uri="{FF2B5EF4-FFF2-40B4-BE49-F238E27FC236}">
              <a16:creationId xmlns:a16="http://schemas.microsoft.com/office/drawing/2014/main" id="{641DC0ED-77FE-456D-96CC-B7235FD7C8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6" name="Text Box 184">
          <a:extLst>
            <a:ext uri="{FF2B5EF4-FFF2-40B4-BE49-F238E27FC236}">
              <a16:creationId xmlns:a16="http://schemas.microsoft.com/office/drawing/2014/main" id="{DE0F9873-94EB-464D-9A72-6CEBA89495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7" name="Text Box 185">
          <a:extLst>
            <a:ext uri="{FF2B5EF4-FFF2-40B4-BE49-F238E27FC236}">
              <a16:creationId xmlns:a16="http://schemas.microsoft.com/office/drawing/2014/main" id="{34DA0DF5-2857-4F71-B756-72CDB99B880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8" name="Text Box 186">
          <a:extLst>
            <a:ext uri="{FF2B5EF4-FFF2-40B4-BE49-F238E27FC236}">
              <a16:creationId xmlns:a16="http://schemas.microsoft.com/office/drawing/2014/main" id="{4D77BC10-6714-40B9-A529-8CDCF77D3DD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9" name="Text Box 187">
          <a:extLst>
            <a:ext uri="{FF2B5EF4-FFF2-40B4-BE49-F238E27FC236}">
              <a16:creationId xmlns:a16="http://schemas.microsoft.com/office/drawing/2014/main" id="{EBA29F5D-1F64-4888-A90B-1934685B509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0" name="Text Box 188">
          <a:extLst>
            <a:ext uri="{FF2B5EF4-FFF2-40B4-BE49-F238E27FC236}">
              <a16:creationId xmlns:a16="http://schemas.microsoft.com/office/drawing/2014/main" id="{AF990AFC-D7DF-4C6C-AA62-B8CD8216E0D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1" name="Text Box 189">
          <a:extLst>
            <a:ext uri="{FF2B5EF4-FFF2-40B4-BE49-F238E27FC236}">
              <a16:creationId xmlns:a16="http://schemas.microsoft.com/office/drawing/2014/main" id="{232B1183-BE00-4031-BC95-55F7EC201BA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2" name="Text Box 190">
          <a:extLst>
            <a:ext uri="{FF2B5EF4-FFF2-40B4-BE49-F238E27FC236}">
              <a16:creationId xmlns:a16="http://schemas.microsoft.com/office/drawing/2014/main" id="{422136D6-1723-4C54-BBDD-490F1ADC6DA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3" name="Text Box 191">
          <a:extLst>
            <a:ext uri="{FF2B5EF4-FFF2-40B4-BE49-F238E27FC236}">
              <a16:creationId xmlns:a16="http://schemas.microsoft.com/office/drawing/2014/main" id="{2B362207-BEDF-42E1-B168-20D812B43A7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4" name="Text Box 192">
          <a:extLst>
            <a:ext uri="{FF2B5EF4-FFF2-40B4-BE49-F238E27FC236}">
              <a16:creationId xmlns:a16="http://schemas.microsoft.com/office/drawing/2014/main" id="{496F2C85-FF7E-4F54-ADB8-37FF622DBED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5" name="Text Box 193">
          <a:extLst>
            <a:ext uri="{FF2B5EF4-FFF2-40B4-BE49-F238E27FC236}">
              <a16:creationId xmlns:a16="http://schemas.microsoft.com/office/drawing/2014/main" id="{011EF4C6-2AE3-41B1-972C-442CD7AFACA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6" name="Text Box 194">
          <a:extLst>
            <a:ext uri="{FF2B5EF4-FFF2-40B4-BE49-F238E27FC236}">
              <a16:creationId xmlns:a16="http://schemas.microsoft.com/office/drawing/2014/main" id="{813D174B-AE0E-4AAF-9BAF-D37B33FFB79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7" name="Text Box 195">
          <a:extLst>
            <a:ext uri="{FF2B5EF4-FFF2-40B4-BE49-F238E27FC236}">
              <a16:creationId xmlns:a16="http://schemas.microsoft.com/office/drawing/2014/main" id="{E7713EAF-6202-40C9-B155-68BB2B925DC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8" name="Text Box 196">
          <a:extLst>
            <a:ext uri="{FF2B5EF4-FFF2-40B4-BE49-F238E27FC236}">
              <a16:creationId xmlns:a16="http://schemas.microsoft.com/office/drawing/2014/main" id="{1DCADDDB-2045-4140-902D-9DE8D7994F8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9" name="Text Box 197">
          <a:extLst>
            <a:ext uri="{FF2B5EF4-FFF2-40B4-BE49-F238E27FC236}">
              <a16:creationId xmlns:a16="http://schemas.microsoft.com/office/drawing/2014/main" id="{746184C9-2AA1-4475-BB57-C40D1645254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0" name="Text Box 198">
          <a:extLst>
            <a:ext uri="{FF2B5EF4-FFF2-40B4-BE49-F238E27FC236}">
              <a16:creationId xmlns:a16="http://schemas.microsoft.com/office/drawing/2014/main" id="{B7032A0F-01F6-493A-B54F-7B9F683D328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1" name="Text Box 199">
          <a:extLst>
            <a:ext uri="{FF2B5EF4-FFF2-40B4-BE49-F238E27FC236}">
              <a16:creationId xmlns:a16="http://schemas.microsoft.com/office/drawing/2014/main" id="{F7C29EB7-FF82-42B4-95D9-EDEACC46D90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2" name="Text Box 200">
          <a:extLst>
            <a:ext uri="{FF2B5EF4-FFF2-40B4-BE49-F238E27FC236}">
              <a16:creationId xmlns:a16="http://schemas.microsoft.com/office/drawing/2014/main" id="{D6CA90FC-FE59-47CE-82C0-EABC584829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3" name="Text Box 201">
          <a:extLst>
            <a:ext uri="{FF2B5EF4-FFF2-40B4-BE49-F238E27FC236}">
              <a16:creationId xmlns:a16="http://schemas.microsoft.com/office/drawing/2014/main" id="{18C50440-8F7F-416D-84D9-5FB9EA38FC8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4" name="Text Box 202">
          <a:extLst>
            <a:ext uri="{FF2B5EF4-FFF2-40B4-BE49-F238E27FC236}">
              <a16:creationId xmlns:a16="http://schemas.microsoft.com/office/drawing/2014/main" id="{49F5DB4D-0F07-409F-BF47-EDF895E6BB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5" name="Text Box 203">
          <a:extLst>
            <a:ext uri="{FF2B5EF4-FFF2-40B4-BE49-F238E27FC236}">
              <a16:creationId xmlns:a16="http://schemas.microsoft.com/office/drawing/2014/main" id="{9127F91C-98E9-464C-A84C-48DF39560ED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6" name="Text Box 204">
          <a:extLst>
            <a:ext uri="{FF2B5EF4-FFF2-40B4-BE49-F238E27FC236}">
              <a16:creationId xmlns:a16="http://schemas.microsoft.com/office/drawing/2014/main" id="{C4AC64CC-23A5-4C06-B6B3-FA00916B4A2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7" name="Text Box 205">
          <a:extLst>
            <a:ext uri="{FF2B5EF4-FFF2-40B4-BE49-F238E27FC236}">
              <a16:creationId xmlns:a16="http://schemas.microsoft.com/office/drawing/2014/main" id="{32E873B9-CB54-4714-8BC7-9941A32D8A9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8" name="Text Box 206">
          <a:extLst>
            <a:ext uri="{FF2B5EF4-FFF2-40B4-BE49-F238E27FC236}">
              <a16:creationId xmlns:a16="http://schemas.microsoft.com/office/drawing/2014/main" id="{4580E621-B907-4DAE-AD0B-4188FA9249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9" name="Text Box 207">
          <a:extLst>
            <a:ext uri="{FF2B5EF4-FFF2-40B4-BE49-F238E27FC236}">
              <a16:creationId xmlns:a16="http://schemas.microsoft.com/office/drawing/2014/main" id="{F6691092-E520-40A6-979F-05F08F268B2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730" name="Text Box 208">
          <a:extLst>
            <a:ext uri="{FF2B5EF4-FFF2-40B4-BE49-F238E27FC236}">
              <a16:creationId xmlns:a16="http://schemas.microsoft.com/office/drawing/2014/main" id="{774148D7-181D-4846-8E0C-C145848020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31" name="Text Box 209">
          <a:extLst>
            <a:ext uri="{FF2B5EF4-FFF2-40B4-BE49-F238E27FC236}">
              <a16:creationId xmlns:a16="http://schemas.microsoft.com/office/drawing/2014/main" id="{1174B5C9-82FF-4197-B948-208ECC078C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2" name="Text Box 210">
          <a:extLst>
            <a:ext uri="{FF2B5EF4-FFF2-40B4-BE49-F238E27FC236}">
              <a16:creationId xmlns:a16="http://schemas.microsoft.com/office/drawing/2014/main" id="{F7B533BA-C2EE-4715-9446-4E87080052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3" name="Text Box 211">
          <a:extLst>
            <a:ext uri="{FF2B5EF4-FFF2-40B4-BE49-F238E27FC236}">
              <a16:creationId xmlns:a16="http://schemas.microsoft.com/office/drawing/2014/main" id="{AA18F0A5-1BA6-496F-980F-0F7287B62B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34" name="Text Box 212">
          <a:extLst>
            <a:ext uri="{FF2B5EF4-FFF2-40B4-BE49-F238E27FC236}">
              <a16:creationId xmlns:a16="http://schemas.microsoft.com/office/drawing/2014/main" id="{8C1F2105-1455-489D-AE14-3CB7311B9C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5" name="Text Box 213">
          <a:extLst>
            <a:ext uri="{FF2B5EF4-FFF2-40B4-BE49-F238E27FC236}">
              <a16:creationId xmlns:a16="http://schemas.microsoft.com/office/drawing/2014/main" id="{AFA95CD4-64FD-43FB-8EBA-044F219F09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6" name="Text Box 214">
          <a:extLst>
            <a:ext uri="{FF2B5EF4-FFF2-40B4-BE49-F238E27FC236}">
              <a16:creationId xmlns:a16="http://schemas.microsoft.com/office/drawing/2014/main" id="{6652EAED-4D34-4E09-9EA2-950A320969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37" name="Text Box 215">
          <a:extLst>
            <a:ext uri="{FF2B5EF4-FFF2-40B4-BE49-F238E27FC236}">
              <a16:creationId xmlns:a16="http://schemas.microsoft.com/office/drawing/2014/main" id="{8E3F6715-1F36-42EE-811D-E969C09A305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8" name="Text Box 216">
          <a:extLst>
            <a:ext uri="{FF2B5EF4-FFF2-40B4-BE49-F238E27FC236}">
              <a16:creationId xmlns:a16="http://schemas.microsoft.com/office/drawing/2014/main" id="{5D06CE80-7378-4FF9-BB3B-F7F53813EE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9" name="Text Box 217">
          <a:extLst>
            <a:ext uri="{FF2B5EF4-FFF2-40B4-BE49-F238E27FC236}">
              <a16:creationId xmlns:a16="http://schemas.microsoft.com/office/drawing/2014/main" id="{1F129402-D53E-4847-B8E3-73E0D745EC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40" name="Text Box 218">
          <a:extLst>
            <a:ext uri="{FF2B5EF4-FFF2-40B4-BE49-F238E27FC236}">
              <a16:creationId xmlns:a16="http://schemas.microsoft.com/office/drawing/2014/main" id="{CB6E790A-C70B-49A0-AED8-3BDB59F589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1" name="Text Box 219">
          <a:extLst>
            <a:ext uri="{FF2B5EF4-FFF2-40B4-BE49-F238E27FC236}">
              <a16:creationId xmlns:a16="http://schemas.microsoft.com/office/drawing/2014/main" id="{7FC4E111-36F6-4EB4-882E-BC315E0A01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2" name="Text Box 220">
          <a:extLst>
            <a:ext uri="{FF2B5EF4-FFF2-40B4-BE49-F238E27FC236}">
              <a16:creationId xmlns:a16="http://schemas.microsoft.com/office/drawing/2014/main" id="{B629FCAD-F01D-42DE-A0BF-27B2744E91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43" name="Text Box 221">
          <a:extLst>
            <a:ext uri="{FF2B5EF4-FFF2-40B4-BE49-F238E27FC236}">
              <a16:creationId xmlns:a16="http://schemas.microsoft.com/office/drawing/2014/main" id="{C31F41DA-F1FC-43FF-86F7-601B7BCE51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4" name="Text Box 222">
          <a:extLst>
            <a:ext uri="{FF2B5EF4-FFF2-40B4-BE49-F238E27FC236}">
              <a16:creationId xmlns:a16="http://schemas.microsoft.com/office/drawing/2014/main" id="{EA0B8E78-7628-491F-82DC-584CF3C2F5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5" name="Text Box 223">
          <a:extLst>
            <a:ext uri="{FF2B5EF4-FFF2-40B4-BE49-F238E27FC236}">
              <a16:creationId xmlns:a16="http://schemas.microsoft.com/office/drawing/2014/main" id="{519ABA1C-BDA6-4E19-B679-220EA43436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46" name="Text Box 224">
          <a:extLst>
            <a:ext uri="{FF2B5EF4-FFF2-40B4-BE49-F238E27FC236}">
              <a16:creationId xmlns:a16="http://schemas.microsoft.com/office/drawing/2014/main" id="{6A395B03-EE05-4F09-AD79-094CA739E5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7" name="Text Box 225">
          <a:extLst>
            <a:ext uri="{FF2B5EF4-FFF2-40B4-BE49-F238E27FC236}">
              <a16:creationId xmlns:a16="http://schemas.microsoft.com/office/drawing/2014/main" id="{405C70C6-422E-4E64-95F5-61BBEF0BC6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8" name="Text Box 226">
          <a:extLst>
            <a:ext uri="{FF2B5EF4-FFF2-40B4-BE49-F238E27FC236}">
              <a16:creationId xmlns:a16="http://schemas.microsoft.com/office/drawing/2014/main" id="{77A57068-7C61-4F40-8E6A-7FD6A767F55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49" name="Text Box 227">
          <a:extLst>
            <a:ext uri="{FF2B5EF4-FFF2-40B4-BE49-F238E27FC236}">
              <a16:creationId xmlns:a16="http://schemas.microsoft.com/office/drawing/2014/main" id="{3986D396-5363-4FE2-BD99-6D1113CFB77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50" name="Text Box 228">
          <a:extLst>
            <a:ext uri="{FF2B5EF4-FFF2-40B4-BE49-F238E27FC236}">
              <a16:creationId xmlns:a16="http://schemas.microsoft.com/office/drawing/2014/main" id="{8470613D-6F20-44B4-B7AE-633A346175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1" name="Text Box 229">
          <a:extLst>
            <a:ext uri="{FF2B5EF4-FFF2-40B4-BE49-F238E27FC236}">
              <a16:creationId xmlns:a16="http://schemas.microsoft.com/office/drawing/2014/main" id="{F36D2E96-858B-4E97-B063-7E4A0E0D4A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2" name="Text Box 230">
          <a:extLst>
            <a:ext uri="{FF2B5EF4-FFF2-40B4-BE49-F238E27FC236}">
              <a16:creationId xmlns:a16="http://schemas.microsoft.com/office/drawing/2014/main" id="{751380D3-A4BD-4DD0-8F8B-FFE5835F44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53" name="Text Box 231">
          <a:extLst>
            <a:ext uri="{FF2B5EF4-FFF2-40B4-BE49-F238E27FC236}">
              <a16:creationId xmlns:a16="http://schemas.microsoft.com/office/drawing/2014/main" id="{A658AFBF-B81A-4B3B-8244-D0AECDC157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4" name="Text Box 232">
          <a:extLst>
            <a:ext uri="{FF2B5EF4-FFF2-40B4-BE49-F238E27FC236}">
              <a16:creationId xmlns:a16="http://schemas.microsoft.com/office/drawing/2014/main" id="{95871633-811A-4036-8347-DEF60F4559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5" name="Text Box 233">
          <a:extLst>
            <a:ext uri="{FF2B5EF4-FFF2-40B4-BE49-F238E27FC236}">
              <a16:creationId xmlns:a16="http://schemas.microsoft.com/office/drawing/2014/main" id="{B347A713-E75C-4BA3-851D-71D1AB9738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56" name="Text Box 234">
          <a:extLst>
            <a:ext uri="{FF2B5EF4-FFF2-40B4-BE49-F238E27FC236}">
              <a16:creationId xmlns:a16="http://schemas.microsoft.com/office/drawing/2014/main" id="{80F8D168-CDA4-4543-9015-5F5649E8D0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7" name="Text Box 235">
          <a:extLst>
            <a:ext uri="{FF2B5EF4-FFF2-40B4-BE49-F238E27FC236}">
              <a16:creationId xmlns:a16="http://schemas.microsoft.com/office/drawing/2014/main" id="{777EF9DE-C398-47BB-98F0-F05AFBBB5E6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8" name="Text Box 236">
          <a:extLst>
            <a:ext uri="{FF2B5EF4-FFF2-40B4-BE49-F238E27FC236}">
              <a16:creationId xmlns:a16="http://schemas.microsoft.com/office/drawing/2014/main" id="{2E2F909B-04FD-4B63-B111-12A4D4802D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59" name="Text Box 237">
          <a:extLst>
            <a:ext uri="{FF2B5EF4-FFF2-40B4-BE49-F238E27FC236}">
              <a16:creationId xmlns:a16="http://schemas.microsoft.com/office/drawing/2014/main" id="{763A9340-8676-448B-BBF6-F8A03820C9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60" name="Text Box 238">
          <a:extLst>
            <a:ext uri="{FF2B5EF4-FFF2-40B4-BE49-F238E27FC236}">
              <a16:creationId xmlns:a16="http://schemas.microsoft.com/office/drawing/2014/main" id="{99696227-AB3B-4C90-A917-6609E1138F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1" name="Text Box 239">
          <a:extLst>
            <a:ext uri="{FF2B5EF4-FFF2-40B4-BE49-F238E27FC236}">
              <a16:creationId xmlns:a16="http://schemas.microsoft.com/office/drawing/2014/main" id="{0719AA5B-2DA4-4197-A074-A166BF9206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2" name="Text Box 240">
          <a:extLst>
            <a:ext uri="{FF2B5EF4-FFF2-40B4-BE49-F238E27FC236}">
              <a16:creationId xmlns:a16="http://schemas.microsoft.com/office/drawing/2014/main" id="{18355888-4610-4CF1-A20D-DADF8CEA42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63" name="Text Box 241">
          <a:extLst>
            <a:ext uri="{FF2B5EF4-FFF2-40B4-BE49-F238E27FC236}">
              <a16:creationId xmlns:a16="http://schemas.microsoft.com/office/drawing/2014/main" id="{913B68CA-1D26-424C-B4FB-BFCBA67CCA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4" name="Text Box 242">
          <a:extLst>
            <a:ext uri="{FF2B5EF4-FFF2-40B4-BE49-F238E27FC236}">
              <a16:creationId xmlns:a16="http://schemas.microsoft.com/office/drawing/2014/main" id="{85E223EB-CBE7-4DCA-ACED-0AE6D5055C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5" name="Text Box 243">
          <a:extLst>
            <a:ext uri="{FF2B5EF4-FFF2-40B4-BE49-F238E27FC236}">
              <a16:creationId xmlns:a16="http://schemas.microsoft.com/office/drawing/2014/main" id="{4951E22A-6A19-4082-B12E-17834FBA25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66" name="Text Box 244">
          <a:extLst>
            <a:ext uri="{FF2B5EF4-FFF2-40B4-BE49-F238E27FC236}">
              <a16:creationId xmlns:a16="http://schemas.microsoft.com/office/drawing/2014/main" id="{A1DAE2C4-79C0-418D-B5AE-5FCE19BB5B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7" name="Text Box 245">
          <a:extLst>
            <a:ext uri="{FF2B5EF4-FFF2-40B4-BE49-F238E27FC236}">
              <a16:creationId xmlns:a16="http://schemas.microsoft.com/office/drawing/2014/main" id="{754854C0-A5F9-49DD-BD87-DAA6C4FF74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8" name="Text Box 246">
          <a:extLst>
            <a:ext uri="{FF2B5EF4-FFF2-40B4-BE49-F238E27FC236}">
              <a16:creationId xmlns:a16="http://schemas.microsoft.com/office/drawing/2014/main" id="{947AC713-B83D-4E72-A0DF-2455B30E68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69" name="Text Box 247">
          <a:extLst>
            <a:ext uri="{FF2B5EF4-FFF2-40B4-BE49-F238E27FC236}">
              <a16:creationId xmlns:a16="http://schemas.microsoft.com/office/drawing/2014/main" id="{CE6D03D6-68C5-4CDB-8790-83EC83225A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70" name="Text Box 248">
          <a:extLst>
            <a:ext uri="{FF2B5EF4-FFF2-40B4-BE49-F238E27FC236}">
              <a16:creationId xmlns:a16="http://schemas.microsoft.com/office/drawing/2014/main" id="{DEE547E5-E2C6-46EF-BD03-5CFFC1711B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1" name="Text Box 249">
          <a:extLst>
            <a:ext uri="{FF2B5EF4-FFF2-40B4-BE49-F238E27FC236}">
              <a16:creationId xmlns:a16="http://schemas.microsoft.com/office/drawing/2014/main" id="{1A94F330-737F-4F15-AB5F-E05D3A07D9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2" name="Text Box 250">
          <a:extLst>
            <a:ext uri="{FF2B5EF4-FFF2-40B4-BE49-F238E27FC236}">
              <a16:creationId xmlns:a16="http://schemas.microsoft.com/office/drawing/2014/main" id="{E8136BB9-963F-44DB-9FA5-5FA8BB9D82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73" name="Text Box 251">
          <a:extLst>
            <a:ext uri="{FF2B5EF4-FFF2-40B4-BE49-F238E27FC236}">
              <a16:creationId xmlns:a16="http://schemas.microsoft.com/office/drawing/2014/main" id="{EBE001CB-A708-443F-B79C-C5B744313B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4" name="Text Box 252">
          <a:extLst>
            <a:ext uri="{FF2B5EF4-FFF2-40B4-BE49-F238E27FC236}">
              <a16:creationId xmlns:a16="http://schemas.microsoft.com/office/drawing/2014/main" id="{1A09300E-6640-4447-974E-FD867A825A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5" name="Text Box 253">
          <a:extLst>
            <a:ext uri="{FF2B5EF4-FFF2-40B4-BE49-F238E27FC236}">
              <a16:creationId xmlns:a16="http://schemas.microsoft.com/office/drawing/2014/main" id="{625425E0-AA69-48B7-ADE2-16282C008F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76" name="Text Box 254">
          <a:extLst>
            <a:ext uri="{FF2B5EF4-FFF2-40B4-BE49-F238E27FC236}">
              <a16:creationId xmlns:a16="http://schemas.microsoft.com/office/drawing/2014/main" id="{4CC2184D-9CF2-475E-A0FC-659FF9817A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7" name="Text Box 255">
          <a:extLst>
            <a:ext uri="{FF2B5EF4-FFF2-40B4-BE49-F238E27FC236}">
              <a16:creationId xmlns:a16="http://schemas.microsoft.com/office/drawing/2014/main" id="{E094FB62-37F7-4ED3-8716-D979AA1B7B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8" name="Text Box 256">
          <a:extLst>
            <a:ext uri="{FF2B5EF4-FFF2-40B4-BE49-F238E27FC236}">
              <a16:creationId xmlns:a16="http://schemas.microsoft.com/office/drawing/2014/main" id="{D0DC48AF-A10C-4E0C-8A6B-18367AD476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79" name="Text Box 257">
          <a:extLst>
            <a:ext uri="{FF2B5EF4-FFF2-40B4-BE49-F238E27FC236}">
              <a16:creationId xmlns:a16="http://schemas.microsoft.com/office/drawing/2014/main" id="{AA536D80-1F91-48AE-B988-E0F4A4757F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80" name="Text Box 258">
          <a:extLst>
            <a:ext uri="{FF2B5EF4-FFF2-40B4-BE49-F238E27FC236}">
              <a16:creationId xmlns:a16="http://schemas.microsoft.com/office/drawing/2014/main" id="{A9C602F2-8290-4BCF-848D-F65BB8DF4A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1" name="Text Box 259">
          <a:extLst>
            <a:ext uri="{FF2B5EF4-FFF2-40B4-BE49-F238E27FC236}">
              <a16:creationId xmlns:a16="http://schemas.microsoft.com/office/drawing/2014/main" id="{79843CF2-6856-4386-833F-18E44AB3B4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2" name="Text Box 260">
          <a:extLst>
            <a:ext uri="{FF2B5EF4-FFF2-40B4-BE49-F238E27FC236}">
              <a16:creationId xmlns:a16="http://schemas.microsoft.com/office/drawing/2014/main" id="{74B8B57A-802A-4AAE-9D98-6DD7F0BA1C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83" name="Text Box 261">
          <a:extLst>
            <a:ext uri="{FF2B5EF4-FFF2-40B4-BE49-F238E27FC236}">
              <a16:creationId xmlns:a16="http://schemas.microsoft.com/office/drawing/2014/main" id="{749BDBAC-0980-40D5-95A0-19591CC87A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4" name="Text Box 262">
          <a:extLst>
            <a:ext uri="{FF2B5EF4-FFF2-40B4-BE49-F238E27FC236}">
              <a16:creationId xmlns:a16="http://schemas.microsoft.com/office/drawing/2014/main" id="{2098680F-1065-4F7A-B4D2-D0F791974A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5" name="Text Box 263">
          <a:extLst>
            <a:ext uri="{FF2B5EF4-FFF2-40B4-BE49-F238E27FC236}">
              <a16:creationId xmlns:a16="http://schemas.microsoft.com/office/drawing/2014/main" id="{FAB7D34C-5A32-4F4A-AE20-67FE0F17FA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86" name="Text Box 264">
          <a:extLst>
            <a:ext uri="{FF2B5EF4-FFF2-40B4-BE49-F238E27FC236}">
              <a16:creationId xmlns:a16="http://schemas.microsoft.com/office/drawing/2014/main" id="{7BC24D75-B687-42F3-B6F0-F3F3E21605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7" name="Text Box 265">
          <a:extLst>
            <a:ext uri="{FF2B5EF4-FFF2-40B4-BE49-F238E27FC236}">
              <a16:creationId xmlns:a16="http://schemas.microsoft.com/office/drawing/2014/main" id="{4B55DB61-8162-47A2-B774-EF9373CB882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8" name="Text Box 266">
          <a:extLst>
            <a:ext uri="{FF2B5EF4-FFF2-40B4-BE49-F238E27FC236}">
              <a16:creationId xmlns:a16="http://schemas.microsoft.com/office/drawing/2014/main" id="{AB5A3C1A-0B21-4890-8EAB-74B42B7750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89" name="Text Box 267">
          <a:extLst>
            <a:ext uri="{FF2B5EF4-FFF2-40B4-BE49-F238E27FC236}">
              <a16:creationId xmlns:a16="http://schemas.microsoft.com/office/drawing/2014/main" id="{E9493633-D057-4E34-B833-B95B7D5930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90" name="Text Box 268">
          <a:extLst>
            <a:ext uri="{FF2B5EF4-FFF2-40B4-BE49-F238E27FC236}">
              <a16:creationId xmlns:a16="http://schemas.microsoft.com/office/drawing/2014/main" id="{728B7FCC-6A13-4564-9BCE-EEFE9C98AF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1" name="Text Box 269">
          <a:extLst>
            <a:ext uri="{FF2B5EF4-FFF2-40B4-BE49-F238E27FC236}">
              <a16:creationId xmlns:a16="http://schemas.microsoft.com/office/drawing/2014/main" id="{4610C3EE-E3B1-4E2F-A363-CEB995BDCC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2" name="Text Box 270">
          <a:extLst>
            <a:ext uri="{FF2B5EF4-FFF2-40B4-BE49-F238E27FC236}">
              <a16:creationId xmlns:a16="http://schemas.microsoft.com/office/drawing/2014/main" id="{28A95C9B-9BDF-4D1D-9D13-83B76240DF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93" name="Text Box 271">
          <a:extLst>
            <a:ext uri="{FF2B5EF4-FFF2-40B4-BE49-F238E27FC236}">
              <a16:creationId xmlns:a16="http://schemas.microsoft.com/office/drawing/2014/main" id="{5F2CE046-4D7E-4CF8-8306-05CBC41158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4" name="Text Box 272">
          <a:extLst>
            <a:ext uri="{FF2B5EF4-FFF2-40B4-BE49-F238E27FC236}">
              <a16:creationId xmlns:a16="http://schemas.microsoft.com/office/drawing/2014/main" id="{188281C7-47D1-4F62-BEC1-1089D8E219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5" name="Text Box 273">
          <a:extLst>
            <a:ext uri="{FF2B5EF4-FFF2-40B4-BE49-F238E27FC236}">
              <a16:creationId xmlns:a16="http://schemas.microsoft.com/office/drawing/2014/main" id="{4BD22A01-4052-45AE-BBA2-C3C98BBE2D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96" name="Text Box 274">
          <a:extLst>
            <a:ext uri="{FF2B5EF4-FFF2-40B4-BE49-F238E27FC236}">
              <a16:creationId xmlns:a16="http://schemas.microsoft.com/office/drawing/2014/main" id="{B79C4A82-E29B-4B1C-B3B0-4806AE945C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7" name="Text Box 275">
          <a:extLst>
            <a:ext uri="{FF2B5EF4-FFF2-40B4-BE49-F238E27FC236}">
              <a16:creationId xmlns:a16="http://schemas.microsoft.com/office/drawing/2014/main" id="{6465C3BE-9A84-4160-80ED-6B17963CEF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8" name="Text Box 276">
          <a:extLst>
            <a:ext uri="{FF2B5EF4-FFF2-40B4-BE49-F238E27FC236}">
              <a16:creationId xmlns:a16="http://schemas.microsoft.com/office/drawing/2014/main" id="{DEFCE43D-9F15-49E3-8873-03CBA2646E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99" name="Text Box 277">
          <a:extLst>
            <a:ext uri="{FF2B5EF4-FFF2-40B4-BE49-F238E27FC236}">
              <a16:creationId xmlns:a16="http://schemas.microsoft.com/office/drawing/2014/main" id="{37457A87-06E1-4E5F-83C7-AC0AFBB9F8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00" name="Text Box 278">
          <a:extLst>
            <a:ext uri="{FF2B5EF4-FFF2-40B4-BE49-F238E27FC236}">
              <a16:creationId xmlns:a16="http://schemas.microsoft.com/office/drawing/2014/main" id="{886FE308-D8D4-43B8-A9D7-CCB5C6CAB6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1" name="Text Box 279">
          <a:extLst>
            <a:ext uri="{FF2B5EF4-FFF2-40B4-BE49-F238E27FC236}">
              <a16:creationId xmlns:a16="http://schemas.microsoft.com/office/drawing/2014/main" id="{71135C30-2EF9-4E39-9D56-66EC26B9A0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2" name="Text Box 280">
          <a:extLst>
            <a:ext uri="{FF2B5EF4-FFF2-40B4-BE49-F238E27FC236}">
              <a16:creationId xmlns:a16="http://schemas.microsoft.com/office/drawing/2014/main" id="{94EC5785-51AF-41D0-BAE4-67C7F340EE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03" name="Text Box 281">
          <a:extLst>
            <a:ext uri="{FF2B5EF4-FFF2-40B4-BE49-F238E27FC236}">
              <a16:creationId xmlns:a16="http://schemas.microsoft.com/office/drawing/2014/main" id="{248D1F40-294C-49DC-AF54-EE09715007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4" name="Text Box 282">
          <a:extLst>
            <a:ext uri="{FF2B5EF4-FFF2-40B4-BE49-F238E27FC236}">
              <a16:creationId xmlns:a16="http://schemas.microsoft.com/office/drawing/2014/main" id="{F2829941-D6BD-41FC-B411-43EFACA840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5" name="Text Box 283">
          <a:extLst>
            <a:ext uri="{FF2B5EF4-FFF2-40B4-BE49-F238E27FC236}">
              <a16:creationId xmlns:a16="http://schemas.microsoft.com/office/drawing/2014/main" id="{62151662-7270-4B10-AAEE-D4DBF530431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06" name="Text Box 284">
          <a:extLst>
            <a:ext uri="{FF2B5EF4-FFF2-40B4-BE49-F238E27FC236}">
              <a16:creationId xmlns:a16="http://schemas.microsoft.com/office/drawing/2014/main" id="{831E4949-FD0F-4789-80A7-86A14D9FFD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7" name="Text Box 285">
          <a:extLst>
            <a:ext uri="{FF2B5EF4-FFF2-40B4-BE49-F238E27FC236}">
              <a16:creationId xmlns:a16="http://schemas.microsoft.com/office/drawing/2014/main" id="{4225698C-F73F-48D0-A13D-855F77A454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8" name="Text Box 286">
          <a:extLst>
            <a:ext uri="{FF2B5EF4-FFF2-40B4-BE49-F238E27FC236}">
              <a16:creationId xmlns:a16="http://schemas.microsoft.com/office/drawing/2014/main" id="{4D9D505B-1E7C-4D57-BB3C-8FF23A17DF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09" name="Text Box 287">
          <a:extLst>
            <a:ext uri="{FF2B5EF4-FFF2-40B4-BE49-F238E27FC236}">
              <a16:creationId xmlns:a16="http://schemas.microsoft.com/office/drawing/2014/main" id="{4B14379E-9596-4FE5-969F-9DD7AAC8F9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0" name="Text Box 288">
          <a:extLst>
            <a:ext uri="{FF2B5EF4-FFF2-40B4-BE49-F238E27FC236}">
              <a16:creationId xmlns:a16="http://schemas.microsoft.com/office/drawing/2014/main" id="{1AC97C4A-F7BB-4EA9-84AC-A7621C22C7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1" name="Text Box 289">
          <a:extLst>
            <a:ext uri="{FF2B5EF4-FFF2-40B4-BE49-F238E27FC236}">
              <a16:creationId xmlns:a16="http://schemas.microsoft.com/office/drawing/2014/main" id="{423D11AC-CE15-4BDC-BC29-FDE2B2B980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12" name="Text Box 290">
          <a:extLst>
            <a:ext uri="{FF2B5EF4-FFF2-40B4-BE49-F238E27FC236}">
              <a16:creationId xmlns:a16="http://schemas.microsoft.com/office/drawing/2014/main" id="{06A62E4C-E68C-4BE8-9C0F-2AB4CB6BC9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3" name="Text Box 291">
          <a:extLst>
            <a:ext uri="{FF2B5EF4-FFF2-40B4-BE49-F238E27FC236}">
              <a16:creationId xmlns:a16="http://schemas.microsoft.com/office/drawing/2014/main" id="{60AFD83F-EAF3-416B-AC0D-0532E2DD57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4" name="Text Box 292">
          <a:extLst>
            <a:ext uri="{FF2B5EF4-FFF2-40B4-BE49-F238E27FC236}">
              <a16:creationId xmlns:a16="http://schemas.microsoft.com/office/drawing/2014/main" id="{AAD282E9-D7F7-428B-80BD-5A3597D3AA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15" name="Text Box 293">
          <a:extLst>
            <a:ext uri="{FF2B5EF4-FFF2-40B4-BE49-F238E27FC236}">
              <a16:creationId xmlns:a16="http://schemas.microsoft.com/office/drawing/2014/main" id="{50253E04-E13F-4367-B4C2-47F1808216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6" name="Text Box 294">
          <a:extLst>
            <a:ext uri="{FF2B5EF4-FFF2-40B4-BE49-F238E27FC236}">
              <a16:creationId xmlns:a16="http://schemas.microsoft.com/office/drawing/2014/main" id="{796B1CC8-0A7D-4E73-AED3-2A8333B789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7" name="Text Box 295">
          <a:extLst>
            <a:ext uri="{FF2B5EF4-FFF2-40B4-BE49-F238E27FC236}">
              <a16:creationId xmlns:a16="http://schemas.microsoft.com/office/drawing/2014/main" id="{99A16B88-775B-4583-B8B1-0A1A3AC2B8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18" name="Text Box 296">
          <a:extLst>
            <a:ext uri="{FF2B5EF4-FFF2-40B4-BE49-F238E27FC236}">
              <a16:creationId xmlns:a16="http://schemas.microsoft.com/office/drawing/2014/main" id="{421E92D0-10F8-45B8-8CC4-0B95ED494F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19" name="Text Box 297">
          <a:extLst>
            <a:ext uri="{FF2B5EF4-FFF2-40B4-BE49-F238E27FC236}">
              <a16:creationId xmlns:a16="http://schemas.microsoft.com/office/drawing/2014/main" id="{5938DFAC-673C-4A8C-8D31-A81EAF575C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0" name="Text Box 298">
          <a:extLst>
            <a:ext uri="{FF2B5EF4-FFF2-40B4-BE49-F238E27FC236}">
              <a16:creationId xmlns:a16="http://schemas.microsoft.com/office/drawing/2014/main" id="{6EF3A6FF-F3CF-4887-96A2-9783702091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1" name="Text Box 299">
          <a:extLst>
            <a:ext uri="{FF2B5EF4-FFF2-40B4-BE49-F238E27FC236}">
              <a16:creationId xmlns:a16="http://schemas.microsoft.com/office/drawing/2014/main" id="{AE02A2A2-3D6D-433B-A422-26AD85DBFE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22" name="Text Box 300">
          <a:extLst>
            <a:ext uri="{FF2B5EF4-FFF2-40B4-BE49-F238E27FC236}">
              <a16:creationId xmlns:a16="http://schemas.microsoft.com/office/drawing/2014/main" id="{68B236FC-0631-4F83-8FFA-364BAD54B0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3" name="Text Box 301">
          <a:extLst>
            <a:ext uri="{FF2B5EF4-FFF2-40B4-BE49-F238E27FC236}">
              <a16:creationId xmlns:a16="http://schemas.microsoft.com/office/drawing/2014/main" id="{29FBF5CA-3FCA-4FB4-BBE6-C5E7378F07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4" name="Text Box 302">
          <a:extLst>
            <a:ext uri="{FF2B5EF4-FFF2-40B4-BE49-F238E27FC236}">
              <a16:creationId xmlns:a16="http://schemas.microsoft.com/office/drawing/2014/main" id="{48ABACAE-32B7-44B8-88BF-9621EC26C6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25" name="Text Box 303">
          <a:extLst>
            <a:ext uri="{FF2B5EF4-FFF2-40B4-BE49-F238E27FC236}">
              <a16:creationId xmlns:a16="http://schemas.microsoft.com/office/drawing/2014/main" id="{EA220C4C-DAEE-432E-9C34-8632E9CD34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6" name="Text Box 304">
          <a:extLst>
            <a:ext uri="{FF2B5EF4-FFF2-40B4-BE49-F238E27FC236}">
              <a16:creationId xmlns:a16="http://schemas.microsoft.com/office/drawing/2014/main" id="{5A92645B-7421-409E-BBF2-AAC17C79D0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7" name="Text Box 305">
          <a:extLst>
            <a:ext uri="{FF2B5EF4-FFF2-40B4-BE49-F238E27FC236}">
              <a16:creationId xmlns:a16="http://schemas.microsoft.com/office/drawing/2014/main" id="{00498099-B7F4-40F7-8CAD-2FA0E8576D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28" name="Text Box 306">
          <a:extLst>
            <a:ext uri="{FF2B5EF4-FFF2-40B4-BE49-F238E27FC236}">
              <a16:creationId xmlns:a16="http://schemas.microsoft.com/office/drawing/2014/main" id="{9C87D20A-EEF6-4F8B-8435-CF0588C270C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9" name="Text Box 307">
          <a:extLst>
            <a:ext uri="{FF2B5EF4-FFF2-40B4-BE49-F238E27FC236}">
              <a16:creationId xmlns:a16="http://schemas.microsoft.com/office/drawing/2014/main" id="{0E1332C7-6985-4087-95A7-4B7A42578E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30" name="Text Box 308">
          <a:extLst>
            <a:ext uri="{FF2B5EF4-FFF2-40B4-BE49-F238E27FC236}">
              <a16:creationId xmlns:a16="http://schemas.microsoft.com/office/drawing/2014/main" id="{D414964D-B92E-415A-9B7C-8ABDD2C020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1" name="Text Box 309">
          <a:extLst>
            <a:ext uri="{FF2B5EF4-FFF2-40B4-BE49-F238E27FC236}">
              <a16:creationId xmlns:a16="http://schemas.microsoft.com/office/drawing/2014/main" id="{ABE42FEE-2CAB-43DD-B0AD-46C8CDB8098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2" name="Text Box 310">
          <a:extLst>
            <a:ext uri="{FF2B5EF4-FFF2-40B4-BE49-F238E27FC236}">
              <a16:creationId xmlns:a16="http://schemas.microsoft.com/office/drawing/2014/main" id="{63F5E2E5-B293-4CC2-A5CB-ABE8F327668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3" name="Text Box 311">
          <a:extLst>
            <a:ext uri="{FF2B5EF4-FFF2-40B4-BE49-F238E27FC236}">
              <a16:creationId xmlns:a16="http://schemas.microsoft.com/office/drawing/2014/main" id="{69455A6F-7A8D-48B7-8A26-11DD7C77EE2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4" name="Text Box 312">
          <a:extLst>
            <a:ext uri="{FF2B5EF4-FFF2-40B4-BE49-F238E27FC236}">
              <a16:creationId xmlns:a16="http://schemas.microsoft.com/office/drawing/2014/main" id="{B36FC8E2-8853-4B90-9332-01127EEE45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5" name="Text Box 313">
          <a:extLst>
            <a:ext uri="{FF2B5EF4-FFF2-40B4-BE49-F238E27FC236}">
              <a16:creationId xmlns:a16="http://schemas.microsoft.com/office/drawing/2014/main" id="{AEAF209A-45E6-4B91-8115-A49B26E689B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6" name="Text Box 314">
          <a:extLst>
            <a:ext uri="{FF2B5EF4-FFF2-40B4-BE49-F238E27FC236}">
              <a16:creationId xmlns:a16="http://schemas.microsoft.com/office/drawing/2014/main" id="{3278227B-5E89-4CC1-A6BF-2874C1ED1BC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7" name="Text Box 315">
          <a:extLst>
            <a:ext uri="{FF2B5EF4-FFF2-40B4-BE49-F238E27FC236}">
              <a16:creationId xmlns:a16="http://schemas.microsoft.com/office/drawing/2014/main" id="{5DCA1D11-C079-41C6-9E99-C9758A6A1CD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8" name="Text Box 316">
          <a:extLst>
            <a:ext uri="{FF2B5EF4-FFF2-40B4-BE49-F238E27FC236}">
              <a16:creationId xmlns:a16="http://schemas.microsoft.com/office/drawing/2014/main" id="{F259BEE2-6D84-451B-972B-32180BD62A9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9" name="Text Box 317">
          <a:extLst>
            <a:ext uri="{FF2B5EF4-FFF2-40B4-BE49-F238E27FC236}">
              <a16:creationId xmlns:a16="http://schemas.microsoft.com/office/drawing/2014/main" id="{6B134273-34AA-44FC-B382-92E81A8C6C2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0" name="Text Box 318">
          <a:extLst>
            <a:ext uri="{FF2B5EF4-FFF2-40B4-BE49-F238E27FC236}">
              <a16:creationId xmlns:a16="http://schemas.microsoft.com/office/drawing/2014/main" id="{529640EC-0C41-48D7-B890-DAC9EC9E670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1" name="Text Box 319">
          <a:extLst>
            <a:ext uri="{FF2B5EF4-FFF2-40B4-BE49-F238E27FC236}">
              <a16:creationId xmlns:a16="http://schemas.microsoft.com/office/drawing/2014/main" id="{2C2AD2C7-762E-488F-95DC-CEC4E71682D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2" name="Text Box 320">
          <a:extLst>
            <a:ext uri="{FF2B5EF4-FFF2-40B4-BE49-F238E27FC236}">
              <a16:creationId xmlns:a16="http://schemas.microsoft.com/office/drawing/2014/main" id="{A7D03BA2-2AE3-4CBD-A48B-212463A0058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3" name="Text Box 321">
          <a:extLst>
            <a:ext uri="{FF2B5EF4-FFF2-40B4-BE49-F238E27FC236}">
              <a16:creationId xmlns:a16="http://schemas.microsoft.com/office/drawing/2014/main" id="{19FCB68A-3C53-403B-88AC-A63B66EAA8E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4" name="Text Box 322">
          <a:extLst>
            <a:ext uri="{FF2B5EF4-FFF2-40B4-BE49-F238E27FC236}">
              <a16:creationId xmlns:a16="http://schemas.microsoft.com/office/drawing/2014/main" id="{9C1021E2-50D8-4914-B651-B2AF6F5B50F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5" name="Text Box 323">
          <a:extLst>
            <a:ext uri="{FF2B5EF4-FFF2-40B4-BE49-F238E27FC236}">
              <a16:creationId xmlns:a16="http://schemas.microsoft.com/office/drawing/2014/main" id="{F94977E7-DCCC-4478-B965-4C799E74665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6" name="Text Box 324">
          <a:extLst>
            <a:ext uri="{FF2B5EF4-FFF2-40B4-BE49-F238E27FC236}">
              <a16:creationId xmlns:a16="http://schemas.microsoft.com/office/drawing/2014/main" id="{BE7C4F63-989B-4761-A6E6-2C3F6D63D45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7" name="Text Box 325">
          <a:extLst>
            <a:ext uri="{FF2B5EF4-FFF2-40B4-BE49-F238E27FC236}">
              <a16:creationId xmlns:a16="http://schemas.microsoft.com/office/drawing/2014/main" id="{7871F55A-A8D4-46D0-8822-9B04093A558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8" name="Text Box 326">
          <a:extLst>
            <a:ext uri="{FF2B5EF4-FFF2-40B4-BE49-F238E27FC236}">
              <a16:creationId xmlns:a16="http://schemas.microsoft.com/office/drawing/2014/main" id="{9290BAF9-4D54-4FDE-83B2-DFD43C69AE8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9" name="Text Box 327">
          <a:extLst>
            <a:ext uri="{FF2B5EF4-FFF2-40B4-BE49-F238E27FC236}">
              <a16:creationId xmlns:a16="http://schemas.microsoft.com/office/drawing/2014/main" id="{0AEE16CB-F678-4EC6-95F5-75B3793D23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0" name="Text Box 328">
          <a:extLst>
            <a:ext uri="{FF2B5EF4-FFF2-40B4-BE49-F238E27FC236}">
              <a16:creationId xmlns:a16="http://schemas.microsoft.com/office/drawing/2014/main" id="{C9507F27-49BD-4248-B4F3-9673C7B063C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1" name="Text Box 329">
          <a:extLst>
            <a:ext uri="{FF2B5EF4-FFF2-40B4-BE49-F238E27FC236}">
              <a16:creationId xmlns:a16="http://schemas.microsoft.com/office/drawing/2014/main" id="{6BA00603-8DE2-4759-A9FF-2626CF18F54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2" name="Text Box 330">
          <a:extLst>
            <a:ext uri="{FF2B5EF4-FFF2-40B4-BE49-F238E27FC236}">
              <a16:creationId xmlns:a16="http://schemas.microsoft.com/office/drawing/2014/main" id="{09DAC58B-BE49-4F16-B7BE-0D3CA8F13C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3" name="Text Box 331">
          <a:extLst>
            <a:ext uri="{FF2B5EF4-FFF2-40B4-BE49-F238E27FC236}">
              <a16:creationId xmlns:a16="http://schemas.microsoft.com/office/drawing/2014/main" id="{D7213C11-18FF-4016-ABDD-F0B01FEDFCC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4" name="Text Box 332">
          <a:extLst>
            <a:ext uri="{FF2B5EF4-FFF2-40B4-BE49-F238E27FC236}">
              <a16:creationId xmlns:a16="http://schemas.microsoft.com/office/drawing/2014/main" id="{F2325D43-8844-45BC-A24A-A84E1D6CDC7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5" name="Text Box 333">
          <a:extLst>
            <a:ext uri="{FF2B5EF4-FFF2-40B4-BE49-F238E27FC236}">
              <a16:creationId xmlns:a16="http://schemas.microsoft.com/office/drawing/2014/main" id="{4873C087-7D8A-43FF-B348-65D08B073DE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6" name="Text Box 334">
          <a:extLst>
            <a:ext uri="{FF2B5EF4-FFF2-40B4-BE49-F238E27FC236}">
              <a16:creationId xmlns:a16="http://schemas.microsoft.com/office/drawing/2014/main" id="{03914929-8174-4032-9087-7EA2BD8CE9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7" name="Text Box 335">
          <a:extLst>
            <a:ext uri="{FF2B5EF4-FFF2-40B4-BE49-F238E27FC236}">
              <a16:creationId xmlns:a16="http://schemas.microsoft.com/office/drawing/2014/main" id="{74CC4AF4-1F74-47FE-BD96-1F216BEEA5F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58" name="Text Box 336">
          <a:extLst>
            <a:ext uri="{FF2B5EF4-FFF2-40B4-BE49-F238E27FC236}">
              <a16:creationId xmlns:a16="http://schemas.microsoft.com/office/drawing/2014/main" id="{0B97695B-D5CD-4DBD-86B8-8A957ED8EA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59" name="Text Box 337">
          <a:extLst>
            <a:ext uri="{FF2B5EF4-FFF2-40B4-BE49-F238E27FC236}">
              <a16:creationId xmlns:a16="http://schemas.microsoft.com/office/drawing/2014/main" id="{AFABC8DC-E059-478F-AD57-1D3090DEEA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0" name="Text Box 338">
          <a:extLst>
            <a:ext uri="{FF2B5EF4-FFF2-40B4-BE49-F238E27FC236}">
              <a16:creationId xmlns:a16="http://schemas.microsoft.com/office/drawing/2014/main" id="{28828531-F353-48E4-8357-F1DE976280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1" name="Text Box 339">
          <a:extLst>
            <a:ext uri="{FF2B5EF4-FFF2-40B4-BE49-F238E27FC236}">
              <a16:creationId xmlns:a16="http://schemas.microsoft.com/office/drawing/2014/main" id="{535CDAEB-D8C5-4AAF-902A-BAA99F62FB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62" name="Text Box 340">
          <a:extLst>
            <a:ext uri="{FF2B5EF4-FFF2-40B4-BE49-F238E27FC236}">
              <a16:creationId xmlns:a16="http://schemas.microsoft.com/office/drawing/2014/main" id="{981C5866-8C7F-45FB-8FC0-BF431C927C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3" name="Text Box 341">
          <a:extLst>
            <a:ext uri="{FF2B5EF4-FFF2-40B4-BE49-F238E27FC236}">
              <a16:creationId xmlns:a16="http://schemas.microsoft.com/office/drawing/2014/main" id="{51DA4DCC-1EFE-4A40-B384-F7BCCDF805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4" name="Text Box 342">
          <a:extLst>
            <a:ext uri="{FF2B5EF4-FFF2-40B4-BE49-F238E27FC236}">
              <a16:creationId xmlns:a16="http://schemas.microsoft.com/office/drawing/2014/main" id="{78318E61-5152-4F33-AA93-327EC9BA5A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65" name="Text Box 343">
          <a:extLst>
            <a:ext uri="{FF2B5EF4-FFF2-40B4-BE49-F238E27FC236}">
              <a16:creationId xmlns:a16="http://schemas.microsoft.com/office/drawing/2014/main" id="{6E9ADA7E-18CD-4845-A889-88BAC39D5B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6" name="Text Box 344">
          <a:extLst>
            <a:ext uri="{FF2B5EF4-FFF2-40B4-BE49-F238E27FC236}">
              <a16:creationId xmlns:a16="http://schemas.microsoft.com/office/drawing/2014/main" id="{0EFDF138-4FF6-4881-8A4C-B1F687E322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7" name="Text Box 345">
          <a:extLst>
            <a:ext uri="{FF2B5EF4-FFF2-40B4-BE49-F238E27FC236}">
              <a16:creationId xmlns:a16="http://schemas.microsoft.com/office/drawing/2014/main" id="{AE3178C9-E2FE-4DB0-8150-C6C6942BB5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68" name="Text Box 346">
          <a:extLst>
            <a:ext uri="{FF2B5EF4-FFF2-40B4-BE49-F238E27FC236}">
              <a16:creationId xmlns:a16="http://schemas.microsoft.com/office/drawing/2014/main" id="{905B292D-93AC-4025-9B63-CD4CFE072F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69" name="Text Box 347">
          <a:extLst>
            <a:ext uri="{FF2B5EF4-FFF2-40B4-BE49-F238E27FC236}">
              <a16:creationId xmlns:a16="http://schemas.microsoft.com/office/drawing/2014/main" id="{D8A619B9-3FC4-4A59-B895-3D78F7CD226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0" name="Text Box 348">
          <a:extLst>
            <a:ext uri="{FF2B5EF4-FFF2-40B4-BE49-F238E27FC236}">
              <a16:creationId xmlns:a16="http://schemas.microsoft.com/office/drawing/2014/main" id="{44639FF8-B8B0-4598-A02B-827C9639F43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1" name="Text Box 349">
          <a:extLst>
            <a:ext uri="{FF2B5EF4-FFF2-40B4-BE49-F238E27FC236}">
              <a16:creationId xmlns:a16="http://schemas.microsoft.com/office/drawing/2014/main" id="{89BF6466-812E-4779-954B-D10DA919822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2" name="Text Box 350">
          <a:extLst>
            <a:ext uri="{FF2B5EF4-FFF2-40B4-BE49-F238E27FC236}">
              <a16:creationId xmlns:a16="http://schemas.microsoft.com/office/drawing/2014/main" id="{1544492F-EE22-4230-B7D0-64DF7A85A76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3" name="Text Box 351">
          <a:extLst>
            <a:ext uri="{FF2B5EF4-FFF2-40B4-BE49-F238E27FC236}">
              <a16:creationId xmlns:a16="http://schemas.microsoft.com/office/drawing/2014/main" id="{18EB28D5-ACBC-45A7-8E8F-636B534203F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4" name="Text Box 352">
          <a:extLst>
            <a:ext uri="{FF2B5EF4-FFF2-40B4-BE49-F238E27FC236}">
              <a16:creationId xmlns:a16="http://schemas.microsoft.com/office/drawing/2014/main" id="{283ECBE4-6B2B-4087-9E75-853EBDE432D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5" name="Text Box 353">
          <a:extLst>
            <a:ext uri="{FF2B5EF4-FFF2-40B4-BE49-F238E27FC236}">
              <a16:creationId xmlns:a16="http://schemas.microsoft.com/office/drawing/2014/main" id="{87EAF217-0D88-4D35-AFF8-B56D989F760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6" name="Text Box 354">
          <a:extLst>
            <a:ext uri="{FF2B5EF4-FFF2-40B4-BE49-F238E27FC236}">
              <a16:creationId xmlns:a16="http://schemas.microsoft.com/office/drawing/2014/main" id="{B0174B56-7EB8-48D0-891A-2C3FBBDB513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7" name="Text Box 355">
          <a:extLst>
            <a:ext uri="{FF2B5EF4-FFF2-40B4-BE49-F238E27FC236}">
              <a16:creationId xmlns:a16="http://schemas.microsoft.com/office/drawing/2014/main" id="{F54EF8AA-9DBB-4813-B736-60F356023C1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8" name="Text Box 356">
          <a:extLst>
            <a:ext uri="{FF2B5EF4-FFF2-40B4-BE49-F238E27FC236}">
              <a16:creationId xmlns:a16="http://schemas.microsoft.com/office/drawing/2014/main" id="{D593D640-3A86-49B9-BF5E-38E30C03549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9" name="Text Box 357">
          <a:extLst>
            <a:ext uri="{FF2B5EF4-FFF2-40B4-BE49-F238E27FC236}">
              <a16:creationId xmlns:a16="http://schemas.microsoft.com/office/drawing/2014/main" id="{F7491A62-9BD5-43D3-AD6B-19209847E4F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0" name="Text Box 358">
          <a:extLst>
            <a:ext uri="{FF2B5EF4-FFF2-40B4-BE49-F238E27FC236}">
              <a16:creationId xmlns:a16="http://schemas.microsoft.com/office/drawing/2014/main" id="{334A66D1-A36F-416A-B670-149E73E23C6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1" name="Text Box 359">
          <a:extLst>
            <a:ext uri="{FF2B5EF4-FFF2-40B4-BE49-F238E27FC236}">
              <a16:creationId xmlns:a16="http://schemas.microsoft.com/office/drawing/2014/main" id="{CA737A45-5968-4DDA-9222-2996814D34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2" name="Text Box 360">
          <a:extLst>
            <a:ext uri="{FF2B5EF4-FFF2-40B4-BE49-F238E27FC236}">
              <a16:creationId xmlns:a16="http://schemas.microsoft.com/office/drawing/2014/main" id="{F3A04B4E-054E-4A0B-8B41-1D6E03AA7FC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3" name="Text Box 361">
          <a:extLst>
            <a:ext uri="{FF2B5EF4-FFF2-40B4-BE49-F238E27FC236}">
              <a16:creationId xmlns:a16="http://schemas.microsoft.com/office/drawing/2014/main" id="{3F53B38F-0387-4199-971D-4F57CE65D2F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4" name="Text Box 362">
          <a:extLst>
            <a:ext uri="{FF2B5EF4-FFF2-40B4-BE49-F238E27FC236}">
              <a16:creationId xmlns:a16="http://schemas.microsoft.com/office/drawing/2014/main" id="{EE41E202-2A80-4CBF-A33D-ABF9FEBB9F6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5" name="Text Box 363">
          <a:extLst>
            <a:ext uri="{FF2B5EF4-FFF2-40B4-BE49-F238E27FC236}">
              <a16:creationId xmlns:a16="http://schemas.microsoft.com/office/drawing/2014/main" id="{BDFA0F7A-8791-4000-8828-E4341CEDAE5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6" name="Text Box 364">
          <a:extLst>
            <a:ext uri="{FF2B5EF4-FFF2-40B4-BE49-F238E27FC236}">
              <a16:creationId xmlns:a16="http://schemas.microsoft.com/office/drawing/2014/main" id="{A084AE0B-EC06-425B-9210-E56E42B1594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7" name="Text Box 365">
          <a:extLst>
            <a:ext uri="{FF2B5EF4-FFF2-40B4-BE49-F238E27FC236}">
              <a16:creationId xmlns:a16="http://schemas.microsoft.com/office/drawing/2014/main" id="{5E138540-8F34-417D-B0BD-69ED23FAAF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8" name="Text Box 366">
          <a:extLst>
            <a:ext uri="{FF2B5EF4-FFF2-40B4-BE49-F238E27FC236}">
              <a16:creationId xmlns:a16="http://schemas.microsoft.com/office/drawing/2014/main" id="{5EBDE5D4-F21E-4A40-9EB9-F8020F3610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9" name="Text Box 367">
          <a:extLst>
            <a:ext uri="{FF2B5EF4-FFF2-40B4-BE49-F238E27FC236}">
              <a16:creationId xmlns:a16="http://schemas.microsoft.com/office/drawing/2014/main" id="{62AF2452-9780-4C25-8403-7A14EBEBCD8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0" name="Text Box 368">
          <a:extLst>
            <a:ext uri="{FF2B5EF4-FFF2-40B4-BE49-F238E27FC236}">
              <a16:creationId xmlns:a16="http://schemas.microsoft.com/office/drawing/2014/main" id="{1E6263DB-F264-4C75-B48C-6E6CC889887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1" name="Text Box 369">
          <a:extLst>
            <a:ext uri="{FF2B5EF4-FFF2-40B4-BE49-F238E27FC236}">
              <a16:creationId xmlns:a16="http://schemas.microsoft.com/office/drawing/2014/main" id="{DD87DA72-747A-4264-A25D-3A912ADB760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2" name="Text Box 370">
          <a:extLst>
            <a:ext uri="{FF2B5EF4-FFF2-40B4-BE49-F238E27FC236}">
              <a16:creationId xmlns:a16="http://schemas.microsoft.com/office/drawing/2014/main" id="{A73BA0A2-FDC2-4E54-BC22-3CDECB073CE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3" name="Text Box 371">
          <a:extLst>
            <a:ext uri="{FF2B5EF4-FFF2-40B4-BE49-F238E27FC236}">
              <a16:creationId xmlns:a16="http://schemas.microsoft.com/office/drawing/2014/main" id="{557BB974-0FFB-4D00-9156-0588DC906E5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4" name="Text Box 372">
          <a:extLst>
            <a:ext uri="{FF2B5EF4-FFF2-40B4-BE49-F238E27FC236}">
              <a16:creationId xmlns:a16="http://schemas.microsoft.com/office/drawing/2014/main" id="{C644C913-3D06-4AF4-ABF1-2CF845DBE5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95" name="Text Box 373">
          <a:extLst>
            <a:ext uri="{FF2B5EF4-FFF2-40B4-BE49-F238E27FC236}">
              <a16:creationId xmlns:a16="http://schemas.microsoft.com/office/drawing/2014/main" id="{DBC2F0A0-7BDB-4470-AC55-9A492A6161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896" name="Text Box 374">
          <a:extLst>
            <a:ext uri="{FF2B5EF4-FFF2-40B4-BE49-F238E27FC236}">
              <a16:creationId xmlns:a16="http://schemas.microsoft.com/office/drawing/2014/main" id="{7B58ECFF-72C1-4593-892D-98DA68F4CE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97" name="Text Box 375">
          <a:extLst>
            <a:ext uri="{FF2B5EF4-FFF2-40B4-BE49-F238E27FC236}">
              <a16:creationId xmlns:a16="http://schemas.microsoft.com/office/drawing/2014/main" id="{34066E6D-E0F1-4EFC-B688-E6972731C8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98" name="Text Box 376">
          <a:extLst>
            <a:ext uri="{FF2B5EF4-FFF2-40B4-BE49-F238E27FC236}">
              <a16:creationId xmlns:a16="http://schemas.microsoft.com/office/drawing/2014/main" id="{99199F67-9380-4C27-A720-550F91A26D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899" name="Text Box 377">
          <a:extLst>
            <a:ext uri="{FF2B5EF4-FFF2-40B4-BE49-F238E27FC236}">
              <a16:creationId xmlns:a16="http://schemas.microsoft.com/office/drawing/2014/main" id="{505544C2-1003-4082-B9C5-AD736DCD56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00" name="Text Box 378">
          <a:extLst>
            <a:ext uri="{FF2B5EF4-FFF2-40B4-BE49-F238E27FC236}">
              <a16:creationId xmlns:a16="http://schemas.microsoft.com/office/drawing/2014/main" id="{DF37E159-3D56-4CAB-B28F-5EA718CB7D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01" name="Text Box 379">
          <a:extLst>
            <a:ext uri="{FF2B5EF4-FFF2-40B4-BE49-F238E27FC236}">
              <a16:creationId xmlns:a16="http://schemas.microsoft.com/office/drawing/2014/main" id="{40C4F11E-D5B2-4D5A-B81D-75A9CE6BD5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902" name="Text Box 380">
          <a:extLst>
            <a:ext uri="{FF2B5EF4-FFF2-40B4-BE49-F238E27FC236}">
              <a16:creationId xmlns:a16="http://schemas.microsoft.com/office/drawing/2014/main" id="{D9B0445E-3076-4816-A312-3F0F325A54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03" name="Text Box 381">
          <a:extLst>
            <a:ext uri="{FF2B5EF4-FFF2-40B4-BE49-F238E27FC236}">
              <a16:creationId xmlns:a16="http://schemas.microsoft.com/office/drawing/2014/main" id="{C7998F4F-238C-4B31-9473-21C46414CA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04" name="Text Box 382">
          <a:extLst>
            <a:ext uri="{FF2B5EF4-FFF2-40B4-BE49-F238E27FC236}">
              <a16:creationId xmlns:a16="http://schemas.microsoft.com/office/drawing/2014/main" id="{1D31A7BE-4344-4EFB-93BA-9B1C83EC99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5" name="Text Box 383">
          <a:extLst>
            <a:ext uri="{FF2B5EF4-FFF2-40B4-BE49-F238E27FC236}">
              <a16:creationId xmlns:a16="http://schemas.microsoft.com/office/drawing/2014/main" id="{F23CFC8A-6A36-4443-AA21-549F1E5C186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6" name="Text Box 384">
          <a:extLst>
            <a:ext uri="{FF2B5EF4-FFF2-40B4-BE49-F238E27FC236}">
              <a16:creationId xmlns:a16="http://schemas.microsoft.com/office/drawing/2014/main" id="{0DF75010-9198-4CA3-B7DE-0A6DDAA4111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7" name="Text Box 385">
          <a:extLst>
            <a:ext uri="{FF2B5EF4-FFF2-40B4-BE49-F238E27FC236}">
              <a16:creationId xmlns:a16="http://schemas.microsoft.com/office/drawing/2014/main" id="{3398B022-6069-4336-B2C1-BE4B0745FFC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8" name="Text Box 386">
          <a:extLst>
            <a:ext uri="{FF2B5EF4-FFF2-40B4-BE49-F238E27FC236}">
              <a16:creationId xmlns:a16="http://schemas.microsoft.com/office/drawing/2014/main" id="{26FAD8C3-3ECF-4905-9D97-820FD45B0D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9" name="Text Box 387">
          <a:extLst>
            <a:ext uri="{FF2B5EF4-FFF2-40B4-BE49-F238E27FC236}">
              <a16:creationId xmlns:a16="http://schemas.microsoft.com/office/drawing/2014/main" id="{0059B25B-210D-447D-8FDC-FECE542EE4C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0" name="Text Box 388">
          <a:extLst>
            <a:ext uri="{FF2B5EF4-FFF2-40B4-BE49-F238E27FC236}">
              <a16:creationId xmlns:a16="http://schemas.microsoft.com/office/drawing/2014/main" id="{60929C2E-7D99-431C-B69D-161A099FAB3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1" name="Text Box 389">
          <a:extLst>
            <a:ext uri="{FF2B5EF4-FFF2-40B4-BE49-F238E27FC236}">
              <a16:creationId xmlns:a16="http://schemas.microsoft.com/office/drawing/2014/main" id="{CA1BA1FD-1F6C-4F3B-B03F-570F1661912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2" name="Text Box 390">
          <a:extLst>
            <a:ext uri="{FF2B5EF4-FFF2-40B4-BE49-F238E27FC236}">
              <a16:creationId xmlns:a16="http://schemas.microsoft.com/office/drawing/2014/main" id="{9D6B6740-058D-4D15-BDC0-2F6746C5F0A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3" name="Text Box 391">
          <a:extLst>
            <a:ext uri="{FF2B5EF4-FFF2-40B4-BE49-F238E27FC236}">
              <a16:creationId xmlns:a16="http://schemas.microsoft.com/office/drawing/2014/main" id="{93400918-7CFE-45D5-821D-30301B69053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4" name="Text Box 392">
          <a:extLst>
            <a:ext uri="{FF2B5EF4-FFF2-40B4-BE49-F238E27FC236}">
              <a16:creationId xmlns:a16="http://schemas.microsoft.com/office/drawing/2014/main" id="{5B0A4783-FA96-462D-8483-23056D4E65C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5" name="Text Box 393">
          <a:extLst>
            <a:ext uri="{FF2B5EF4-FFF2-40B4-BE49-F238E27FC236}">
              <a16:creationId xmlns:a16="http://schemas.microsoft.com/office/drawing/2014/main" id="{E4A718FD-C19B-4AC1-8063-7628E225E7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6" name="Text Box 394">
          <a:extLst>
            <a:ext uri="{FF2B5EF4-FFF2-40B4-BE49-F238E27FC236}">
              <a16:creationId xmlns:a16="http://schemas.microsoft.com/office/drawing/2014/main" id="{F6414939-1E89-4A7C-BFF2-B9E292508AC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7" name="Text Box 395">
          <a:extLst>
            <a:ext uri="{FF2B5EF4-FFF2-40B4-BE49-F238E27FC236}">
              <a16:creationId xmlns:a16="http://schemas.microsoft.com/office/drawing/2014/main" id="{31BBF9BD-12D2-4DE7-867E-131F7B14A80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8" name="Text Box 396">
          <a:extLst>
            <a:ext uri="{FF2B5EF4-FFF2-40B4-BE49-F238E27FC236}">
              <a16:creationId xmlns:a16="http://schemas.microsoft.com/office/drawing/2014/main" id="{BFAEA21D-C821-479C-B851-F24DEA8B71D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9" name="Text Box 397">
          <a:extLst>
            <a:ext uri="{FF2B5EF4-FFF2-40B4-BE49-F238E27FC236}">
              <a16:creationId xmlns:a16="http://schemas.microsoft.com/office/drawing/2014/main" id="{9E823C05-4638-436F-8E20-90FAE1E9BA6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0" name="Text Box 398">
          <a:extLst>
            <a:ext uri="{FF2B5EF4-FFF2-40B4-BE49-F238E27FC236}">
              <a16:creationId xmlns:a16="http://schemas.microsoft.com/office/drawing/2014/main" id="{760F42B6-98CD-4C95-99E5-5EE7D603D05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1" name="Text Box 399">
          <a:extLst>
            <a:ext uri="{FF2B5EF4-FFF2-40B4-BE49-F238E27FC236}">
              <a16:creationId xmlns:a16="http://schemas.microsoft.com/office/drawing/2014/main" id="{E8EA10F0-602D-4A34-8B09-AF15B51F8D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2" name="Text Box 400">
          <a:extLst>
            <a:ext uri="{FF2B5EF4-FFF2-40B4-BE49-F238E27FC236}">
              <a16:creationId xmlns:a16="http://schemas.microsoft.com/office/drawing/2014/main" id="{C271FE88-18BE-4BCF-8090-D9C7F610D3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3" name="Text Box 401">
          <a:extLst>
            <a:ext uri="{FF2B5EF4-FFF2-40B4-BE49-F238E27FC236}">
              <a16:creationId xmlns:a16="http://schemas.microsoft.com/office/drawing/2014/main" id="{7B189063-826D-4804-B46B-C0E761A332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4" name="Text Box 402">
          <a:extLst>
            <a:ext uri="{FF2B5EF4-FFF2-40B4-BE49-F238E27FC236}">
              <a16:creationId xmlns:a16="http://schemas.microsoft.com/office/drawing/2014/main" id="{F8CA64A4-CC06-456F-9E64-55FBC376FDF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5" name="Text Box 403">
          <a:extLst>
            <a:ext uri="{FF2B5EF4-FFF2-40B4-BE49-F238E27FC236}">
              <a16:creationId xmlns:a16="http://schemas.microsoft.com/office/drawing/2014/main" id="{12B37E3E-1DD7-4861-BB08-A0D610D98A4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6" name="Text Box 404">
          <a:extLst>
            <a:ext uri="{FF2B5EF4-FFF2-40B4-BE49-F238E27FC236}">
              <a16:creationId xmlns:a16="http://schemas.microsoft.com/office/drawing/2014/main" id="{8D2C8400-AEF5-4F78-B087-76AC494B8F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7" name="Text Box 405">
          <a:extLst>
            <a:ext uri="{FF2B5EF4-FFF2-40B4-BE49-F238E27FC236}">
              <a16:creationId xmlns:a16="http://schemas.microsoft.com/office/drawing/2014/main" id="{F727DBA3-C2D3-4203-9C58-9B073B1741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8" name="Text Box 406">
          <a:extLst>
            <a:ext uri="{FF2B5EF4-FFF2-40B4-BE49-F238E27FC236}">
              <a16:creationId xmlns:a16="http://schemas.microsoft.com/office/drawing/2014/main" id="{F9E13B69-5B32-40D1-897C-2956EC7DCE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9" name="Text Box 407">
          <a:extLst>
            <a:ext uri="{FF2B5EF4-FFF2-40B4-BE49-F238E27FC236}">
              <a16:creationId xmlns:a16="http://schemas.microsoft.com/office/drawing/2014/main" id="{EAF097A3-0E9A-4398-B21E-4A5C9E52D2E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30" name="Text Box 408">
          <a:extLst>
            <a:ext uri="{FF2B5EF4-FFF2-40B4-BE49-F238E27FC236}">
              <a16:creationId xmlns:a16="http://schemas.microsoft.com/office/drawing/2014/main" id="{C4227EC0-D3EE-4431-B82A-9A5C6556882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31" name="Text Box 409">
          <a:extLst>
            <a:ext uri="{FF2B5EF4-FFF2-40B4-BE49-F238E27FC236}">
              <a16:creationId xmlns:a16="http://schemas.microsoft.com/office/drawing/2014/main" id="{78CC0012-E8CA-4AE4-B408-A74C5D7FC6A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932" name="Text Box 410">
          <a:extLst>
            <a:ext uri="{FF2B5EF4-FFF2-40B4-BE49-F238E27FC236}">
              <a16:creationId xmlns:a16="http://schemas.microsoft.com/office/drawing/2014/main" id="{9889E30B-40BE-4DB3-AB19-B4FC1876DA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933" name="Text Box 411">
          <a:extLst>
            <a:ext uri="{FF2B5EF4-FFF2-40B4-BE49-F238E27FC236}">
              <a16:creationId xmlns:a16="http://schemas.microsoft.com/office/drawing/2014/main" id="{470D9DDD-E57D-4EE0-BB5E-EA573C4BAF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34" name="Text Box 412">
          <a:extLst>
            <a:ext uri="{FF2B5EF4-FFF2-40B4-BE49-F238E27FC236}">
              <a16:creationId xmlns:a16="http://schemas.microsoft.com/office/drawing/2014/main" id="{FBD8DA01-96E2-47B5-889D-C1416F971D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35" name="Text Box 413">
          <a:extLst>
            <a:ext uri="{FF2B5EF4-FFF2-40B4-BE49-F238E27FC236}">
              <a16:creationId xmlns:a16="http://schemas.microsoft.com/office/drawing/2014/main" id="{D73E6E21-AF3D-4A2C-A9EE-E72C4E20D3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936" name="Text Box 414">
          <a:extLst>
            <a:ext uri="{FF2B5EF4-FFF2-40B4-BE49-F238E27FC236}">
              <a16:creationId xmlns:a16="http://schemas.microsoft.com/office/drawing/2014/main" id="{CFE72141-CA60-48D0-BF70-05806B4575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37" name="Text Box 415">
          <a:extLst>
            <a:ext uri="{FF2B5EF4-FFF2-40B4-BE49-F238E27FC236}">
              <a16:creationId xmlns:a16="http://schemas.microsoft.com/office/drawing/2014/main" id="{A351877E-E235-4BB9-8D23-A6C2225F77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38" name="Text Box 416">
          <a:extLst>
            <a:ext uri="{FF2B5EF4-FFF2-40B4-BE49-F238E27FC236}">
              <a16:creationId xmlns:a16="http://schemas.microsoft.com/office/drawing/2014/main" id="{BF80B44F-EFDA-41FE-B05B-FE4F48AA16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939" name="Text Box 417">
          <a:extLst>
            <a:ext uri="{FF2B5EF4-FFF2-40B4-BE49-F238E27FC236}">
              <a16:creationId xmlns:a16="http://schemas.microsoft.com/office/drawing/2014/main" id="{C22EA832-0731-48F2-833F-E6F88FF611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40" name="Text Box 418">
          <a:extLst>
            <a:ext uri="{FF2B5EF4-FFF2-40B4-BE49-F238E27FC236}">
              <a16:creationId xmlns:a16="http://schemas.microsoft.com/office/drawing/2014/main" id="{879D7E3D-17C2-42DB-B417-7655D6D9B1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41" name="Text Box 419">
          <a:extLst>
            <a:ext uri="{FF2B5EF4-FFF2-40B4-BE49-F238E27FC236}">
              <a16:creationId xmlns:a16="http://schemas.microsoft.com/office/drawing/2014/main" id="{A56952BD-AA93-47AE-B967-BA6CD49F7C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2" name="Text Box 420">
          <a:extLst>
            <a:ext uri="{FF2B5EF4-FFF2-40B4-BE49-F238E27FC236}">
              <a16:creationId xmlns:a16="http://schemas.microsoft.com/office/drawing/2014/main" id="{40F1A9B3-F80B-40B7-8236-673D3363AD6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3" name="Text Box 421">
          <a:extLst>
            <a:ext uri="{FF2B5EF4-FFF2-40B4-BE49-F238E27FC236}">
              <a16:creationId xmlns:a16="http://schemas.microsoft.com/office/drawing/2014/main" id="{539993A6-B2A7-4710-80F8-A850F1A7733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4" name="Text Box 422">
          <a:extLst>
            <a:ext uri="{FF2B5EF4-FFF2-40B4-BE49-F238E27FC236}">
              <a16:creationId xmlns:a16="http://schemas.microsoft.com/office/drawing/2014/main" id="{444F0022-C03D-4944-8BB8-AD8526EE97A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5" name="Text Box 423">
          <a:extLst>
            <a:ext uri="{FF2B5EF4-FFF2-40B4-BE49-F238E27FC236}">
              <a16:creationId xmlns:a16="http://schemas.microsoft.com/office/drawing/2014/main" id="{D05B1710-476C-479C-964E-6D351239D9D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6" name="Text Box 424">
          <a:extLst>
            <a:ext uri="{FF2B5EF4-FFF2-40B4-BE49-F238E27FC236}">
              <a16:creationId xmlns:a16="http://schemas.microsoft.com/office/drawing/2014/main" id="{07441591-79DD-44D8-B632-33F315C9B2A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7" name="Text Box 425">
          <a:extLst>
            <a:ext uri="{FF2B5EF4-FFF2-40B4-BE49-F238E27FC236}">
              <a16:creationId xmlns:a16="http://schemas.microsoft.com/office/drawing/2014/main" id="{FBD100F3-A99E-4BF7-8EF9-6D7598C0F03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8" name="Text Box 426">
          <a:extLst>
            <a:ext uri="{FF2B5EF4-FFF2-40B4-BE49-F238E27FC236}">
              <a16:creationId xmlns:a16="http://schemas.microsoft.com/office/drawing/2014/main" id="{295A7F26-8F65-4E7F-A2F9-EB095CF87C0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9" name="Text Box 427">
          <a:extLst>
            <a:ext uri="{FF2B5EF4-FFF2-40B4-BE49-F238E27FC236}">
              <a16:creationId xmlns:a16="http://schemas.microsoft.com/office/drawing/2014/main" id="{90442B83-2613-4551-B29A-9BFD5C5A45B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0" name="Text Box 428">
          <a:extLst>
            <a:ext uri="{FF2B5EF4-FFF2-40B4-BE49-F238E27FC236}">
              <a16:creationId xmlns:a16="http://schemas.microsoft.com/office/drawing/2014/main" id="{5DA77BA1-5FDA-449A-9651-25281E24444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1" name="Text Box 429">
          <a:extLst>
            <a:ext uri="{FF2B5EF4-FFF2-40B4-BE49-F238E27FC236}">
              <a16:creationId xmlns:a16="http://schemas.microsoft.com/office/drawing/2014/main" id="{CB769CE3-0C02-4C14-B2EC-5A5FFE0F4A9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2" name="Text Box 430">
          <a:extLst>
            <a:ext uri="{FF2B5EF4-FFF2-40B4-BE49-F238E27FC236}">
              <a16:creationId xmlns:a16="http://schemas.microsoft.com/office/drawing/2014/main" id="{D469C807-0577-4633-AC76-FADAE92C29C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3" name="Text Box 431">
          <a:extLst>
            <a:ext uri="{FF2B5EF4-FFF2-40B4-BE49-F238E27FC236}">
              <a16:creationId xmlns:a16="http://schemas.microsoft.com/office/drawing/2014/main" id="{1B3DCDDA-ABF6-4F60-AA8A-F5BF34581D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4" name="Text Box 432">
          <a:extLst>
            <a:ext uri="{FF2B5EF4-FFF2-40B4-BE49-F238E27FC236}">
              <a16:creationId xmlns:a16="http://schemas.microsoft.com/office/drawing/2014/main" id="{EBEBB473-C09C-44B2-899C-59826EE6667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5" name="Text Box 433">
          <a:extLst>
            <a:ext uri="{FF2B5EF4-FFF2-40B4-BE49-F238E27FC236}">
              <a16:creationId xmlns:a16="http://schemas.microsoft.com/office/drawing/2014/main" id="{8D427D55-CB5D-4B1C-BC59-EA08531C1EB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6" name="Text Box 434">
          <a:extLst>
            <a:ext uri="{FF2B5EF4-FFF2-40B4-BE49-F238E27FC236}">
              <a16:creationId xmlns:a16="http://schemas.microsoft.com/office/drawing/2014/main" id="{9F7F1E64-E645-4387-81A1-C0127DF5098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7" name="Text Box 435">
          <a:extLst>
            <a:ext uri="{FF2B5EF4-FFF2-40B4-BE49-F238E27FC236}">
              <a16:creationId xmlns:a16="http://schemas.microsoft.com/office/drawing/2014/main" id="{91D4CAD3-5869-449B-9A74-DDDB8BACD4F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8" name="Text Box 436">
          <a:extLst>
            <a:ext uri="{FF2B5EF4-FFF2-40B4-BE49-F238E27FC236}">
              <a16:creationId xmlns:a16="http://schemas.microsoft.com/office/drawing/2014/main" id="{BF038A2A-BD38-475C-9EA5-E59343EDA8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9" name="Text Box 437">
          <a:extLst>
            <a:ext uri="{FF2B5EF4-FFF2-40B4-BE49-F238E27FC236}">
              <a16:creationId xmlns:a16="http://schemas.microsoft.com/office/drawing/2014/main" id="{870D30F9-0589-4C98-833A-26150C79758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0" name="Text Box 438">
          <a:extLst>
            <a:ext uri="{FF2B5EF4-FFF2-40B4-BE49-F238E27FC236}">
              <a16:creationId xmlns:a16="http://schemas.microsoft.com/office/drawing/2014/main" id="{90FD2342-AB10-4E77-9886-E84FA65A509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1" name="Text Box 439">
          <a:extLst>
            <a:ext uri="{FF2B5EF4-FFF2-40B4-BE49-F238E27FC236}">
              <a16:creationId xmlns:a16="http://schemas.microsoft.com/office/drawing/2014/main" id="{949C2EA5-6EA0-483E-8D43-7E1DBD4967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2" name="Text Box 440">
          <a:extLst>
            <a:ext uri="{FF2B5EF4-FFF2-40B4-BE49-F238E27FC236}">
              <a16:creationId xmlns:a16="http://schemas.microsoft.com/office/drawing/2014/main" id="{4BADD7AD-2F4C-4AD7-9C4F-2B3E2975D9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3" name="Text Box 441">
          <a:extLst>
            <a:ext uri="{FF2B5EF4-FFF2-40B4-BE49-F238E27FC236}">
              <a16:creationId xmlns:a16="http://schemas.microsoft.com/office/drawing/2014/main" id="{6D763893-9B8D-4DAE-B82A-7A30109734E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4" name="Text Box 442">
          <a:extLst>
            <a:ext uri="{FF2B5EF4-FFF2-40B4-BE49-F238E27FC236}">
              <a16:creationId xmlns:a16="http://schemas.microsoft.com/office/drawing/2014/main" id="{6BAD6A75-C3FE-4A3B-8476-AAB3EE02790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5" name="Text Box 443">
          <a:extLst>
            <a:ext uri="{FF2B5EF4-FFF2-40B4-BE49-F238E27FC236}">
              <a16:creationId xmlns:a16="http://schemas.microsoft.com/office/drawing/2014/main" id="{90E7A90F-0165-4934-8ADA-BF01430F9AF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6" name="Text Box 444">
          <a:extLst>
            <a:ext uri="{FF2B5EF4-FFF2-40B4-BE49-F238E27FC236}">
              <a16:creationId xmlns:a16="http://schemas.microsoft.com/office/drawing/2014/main" id="{1C5217B6-9D45-490E-B3BC-99FEAD9512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7" name="Text Box 445">
          <a:extLst>
            <a:ext uri="{FF2B5EF4-FFF2-40B4-BE49-F238E27FC236}">
              <a16:creationId xmlns:a16="http://schemas.microsoft.com/office/drawing/2014/main" id="{9155D42C-3DCD-4D1C-A83B-428374659CB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8" name="Text Box 446">
          <a:extLst>
            <a:ext uri="{FF2B5EF4-FFF2-40B4-BE49-F238E27FC236}">
              <a16:creationId xmlns:a16="http://schemas.microsoft.com/office/drawing/2014/main" id="{10135B52-8117-4A24-B795-EA1E9B48761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969" name="Text Box 447">
          <a:extLst>
            <a:ext uri="{FF2B5EF4-FFF2-40B4-BE49-F238E27FC236}">
              <a16:creationId xmlns:a16="http://schemas.microsoft.com/office/drawing/2014/main" id="{9FDED0B9-FEC1-4C38-8BD5-27A4F9FE20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0" name="Text Box 448">
          <a:extLst>
            <a:ext uri="{FF2B5EF4-FFF2-40B4-BE49-F238E27FC236}">
              <a16:creationId xmlns:a16="http://schemas.microsoft.com/office/drawing/2014/main" id="{2C3E65D6-2E77-4E37-92FE-B8CAB0846C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1" name="Text Box 449">
          <a:extLst>
            <a:ext uri="{FF2B5EF4-FFF2-40B4-BE49-F238E27FC236}">
              <a16:creationId xmlns:a16="http://schemas.microsoft.com/office/drawing/2014/main" id="{0C6E0675-0446-4502-A8D9-FCC25B9400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72" name="Text Box 450">
          <a:extLst>
            <a:ext uri="{FF2B5EF4-FFF2-40B4-BE49-F238E27FC236}">
              <a16:creationId xmlns:a16="http://schemas.microsoft.com/office/drawing/2014/main" id="{5098E34E-C42D-41FC-9A2F-B41A49393D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3" name="Text Box 451">
          <a:extLst>
            <a:ext uri="{FF2B5EF4-FFF2-40B4-BE49-F238E27FC236}">
              <a16:creationId xmlns:a16="http://schemas.microsoft.com/office/drawing/2014/main" id="{8CE9F5BC-F891-40F3-A878-B594C85E2F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4" name="Text Box 452">
          <a:extLst>
            <a:ext uri="{FF2B5EF4-FFF2-40B4-BE49-F238E27FC236}">
              <a16:creationId xmlns:a16="http://schemas.microsoft.com/office/drawing/2014/main" id="{CFD7BDD2-F75A-49D1-8434-5F49DBF97A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75" name="Text Box 453">
          <a:extLst>
            <a:ext uri="{FF2B5EF4-FFF2-40B4-BE49-F238E27FC236}">
              <a16:creationId xmlns:a16="http://schemas.microsoft.com/office/drawing/2014/main" id="{93BAF592-E62E-4F1D-9417-6D7B896925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6" name="Text Box 454">
          <a:extLst>
            <a:ext uri="{FF2B5EF4-FFF2-40B4-BE49-F238E27FC236}">
              <a16:creationId xmlns:a16="http://schemas.microsoft.com/office/drawing/2014/main" id="{A5B21479-9F5E-4723-B3CA-B7039C248B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7" name="Text Box 455">
          <a:extLst>
            <a:ext uri="{FF2B5EF4-FFF2-40B4-BE49-F238E27FC236}">
              <a16:creationId xmlns:a16="http://schemas.microsoft.com/office/drawing/2014/main" id="{A3EB9A74-8A93-49FE-B5AF-2FE4A0AF74C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78" name="Text Box 456">
          <a:extLst>
            <a:ext uri="{FF2B5EF4-FFF2-40B4-BE49-F238E27FC236}">
              <a16:creationId xmlns:a16="http://schemas.microsoft.com/office/drawing/2014/main" id="{701C459C-4341-4EB1-9E02-CCC5EE6600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79" name="Text Box 457">
          <a:extLst>
            <a:ext uri="{FF2B5EF4-FFF2-40B4-BE49-F238E27FC236}">
              <a16:creationId xmlns:a16="http://schemas.microsoft.com/office/drawing/2014/main" id="{AD2389DF-0DE2-4315-9514-8E5F8F8A238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0" name="Text Box 458">
          <a:extLst>
            <a:ext uri="{FF2B5EF4-FFF2-40B4-BE49-F238E27FC236}">
              <a16:creationId xmlns:a16="http://schemas.microsoft.com/office/drawing/2014/main" id="{305FBBD9-8EA0-4984-A9E7-2F88F5E94B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1" name="Text Box 459">
          <a:extLst>
            <a:ext uri="{FF2B5EF4-FFF2-40B4-BE49-F238E27FC236}">
              <a16:creationId xmlns:a16="http://schemas.microsoft.com/office/drawing/2014/main" id="{D0F95DE8-06A1-4582-A0C0-DECF0B7790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82" name="Text Box 460">
          <a:extLst>
            <a:ext uri="{FF2B5EF4-FFF2-40B4-BE49-F238E27FC236}">
              <a16:creationId xmlns:a16="http://schemas.microsoft.com/office/drawing/2014/main" id="{D0AD21B5-61FC-458D-B1E8-8360D3A05D8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3" name="Text Box 461">
          <a:extLst>
            <a:ext uri="{FF2B5EF4-FFF2-40B4-BE49-F238E27FC236}">
              <a16:creationId xmlns:a16="http://schemas.microsoft.com/office/drawing/2014/main" id="{6D155407-ACCB-40A1-AD16-94A84CB1F78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4" name="Text Box 462">
          <a:extLst>
            <a:ext uri="{FF2B5EF4-FFF2-40B4-BE49-F238E27FC236}">
              <a16:creationId xmlns:a16="http://schemas.microsoft.com/office/drawing/2014/main" id="{BC834B74-4D16-44E8-9718-92F8DF4AAA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85" name="Text Box 463">
          <a:extLst>
            <a:ext uri="{FF2B5EF4-FFF2-40B4-BE49-F238E27FC236}">
              <a16:creationId xmlns:a16="http://schemas.microsoft.com/office/drawing/2014/main" id="{5BADA612-44F8-4D82-9021-CA2737E506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6" name="Text Box 464">
          <a:extLst>
            <a:ext uri="{FF2B5EF4-FFF2-40B4-BE49-F238E27FC236}">
              <a16:creationId xmlns:a16="http://schemas.microsoft.com/office/drawing/2014/main" id="{FC433F77-4799-4CEE-8C63-33EBFA741D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7" name="Text Box 465">
          <a:extLst>
            <a:ext uri="{FF2B5EF4-FFF2-40B4-BE49-F238E27FC236}">
              <a16:creationId xmlns:a16="http://schemas.microsoft.com/office/drawing/2014/main" id="{E0479022-1337-45F9-835D-5939FFBADC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88" name="Text Box 466">
          <a:extLst>
            <a:ext uri="{FF2B5EF4-FFF2-40B4-BE49-F238E27FC236}">
              <a16:creationId xmlns:a16="http://schemas.microsoft.com/office/drawing/2014/main" id="{C29EC8E9-59DF-42A9-A1FB-6629684534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89" name="Text Box 467">
          <a:extLst>
            <a:ext uri="{FF2B5EF4-FFF2-40B4-BE49-F238E27FC236}">
              <a16:creationId xmlns:a16="http://schemas.microsoft.com/office/drawing/2014/main" id="{5A237640-E0B4-4770-9B84-4246F197E9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0" name="Text Box 468">
          <a:extLst>
            <a:ext uri="{FF2B5EF4-FFF2-40B4-BE49-F238E27FC236}">
              <a16:creationId xmlns:a16="http://schemas.microsoft.com/office/drawing/2014/main" id="{38B83898-9EEA-4382-BBE2-7A00AF58BE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1" name="Text Box 469">
          <a:extLst>
            <a:ext uri="{FF2B5EF4-FFF2-40B4-BE49-F238E27FC236}">
              <a16:creationId xmlns:a16="http://schemas.microsoft.com/office/drawing/2014/main" id="{1A6404BB-6F77-4249-BD89-A0471299B6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92" name="Text Box 470">
          <a:extLst>
            <a:ext uri="{FF2B5EF4-FFF2-40B4-BE49-F238E27FC236}">
              <a16:creationId xmlns:a16="http://schemas.microsoft.com/office/drawing/2014/main" id="{4EB3E7C1-3A35-4F6C-A76C-4252053D82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3" name="Text Box 471">
          <a:extLst>
            <a:ext uri="{FF2B5EF4-FFF2-40B4-BE49-F238E27FC236}">
              <a16:creationId xmlns:a16="http://schemas.microsoft.com/office/drawing/2014/main" id="{1FA97110-3CD2-4E78-BBC8-12D235C394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4" name="Text Box 472">
          <a:extLst>
            <a:ext uri="{FF2B5EF4-FFF2-40B4-BE49-F238E27FC236}">
              <a16:creationId xmlns:a16="http://schemas.microsoft.com/office/drawing/2014/main" id="{D13A6AEA-F762-4408-A488-A266DF3E383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95" name="Text Box 473">
          <a:extLst>
            <a:ext uri="{FF2B5EF4-FFF2-40B4-BE49-F238E27FC236}">
              <a16:creationId xmlns:a16="http://schemas.microsoft.com/office/drawing/2014/main" id="{D94C7C2E-54DB-4E4F-B0E5-7249BC8204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6" name="Text Box 474">
          <a:extLst>
            <a:ext uri="{FF2B5EF4-FFF2-40B4-BE49-F238E27FC236}">
              <a16:creationId xmlns:a16="http://schemas.microsoft.com/office/drawing/2014/main" id="{4E985E88-1B02-41E4-98C5-2E799F8AD1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7" name="Text Box 475">
          <a:extLst>
            <a:ext uri="{FF2B5EF4-FFF2-40B4-BE49-F238E27FC236}">
              <a16:creationId xmlns:a16="http://schemas.microsoft.com/office/drawing/2014/main" id="{B538F1AB-E448-41D8-9A70-13BADE5802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98" name="Text Box 476">
          <a:extLst>
            <a:ext uri="{FF2B5EF4-FFF2-40B4-BE49-F238E27FC236}">
              <a16:creationId xmlns:a16="http://schemas.microsoft.com/office/drawing/2014/main" id="{0B00BDFE-0A51-44DD-A2E7-A89A0273FC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9" name="Text Box 477">
          <a:extLst>
            <a:ext uri="{FF2B5EF4-FFF2-40B4-BE49-F238E27FC236}">
              <a16:creationId xmlns:a16="http://schemas.microsoft.com/office/drawing/2014/main" id="{E0EED651-0D73-4BAF-88E7-C515C1CE22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0" name="Text Box 478">
          <a:extLst>
            <a:ext uri="{FF2B5EF4-FFF2-40B4-BE49-F238E27FC236}">
              <a16:creationId xmlns:a16="http://schemas.microsoft.com/office/drawing/2014/main" id="{C90A3B80-25DF-4D51-972F-E60739767F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01" name="Text Box 479">
          <a:extLst>
            <a:ext uri="{FF2B5EF4-FFF2-40B4-BE49-F238E27FC236}">
              <a16:creationId xmlns:a16="http://schemas.microsoft.com/office/drawing/2014/main" id="{1143C8E7-D6A5-42F8-AF30-E23C08B142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2" name="Text Box 480">
          <a:extLst>
            <a:ext uri="{FF2B5EF4-FFF2-40B4-BE49-F238E27FC236}">
              <a16:creationId xmlns:a16="http://schemas.microsoft.com/office/drawing/2014/main" id="{280AA43A-7A15-4A9E-A5F7-C9C71D2C68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3" name="Text Box 481">
          <a:extLst>
            <a:ext uri="{FF2B5EF4-FFF2-40B4-BE49-F238E27FC236}">
              <a16:creationId xmlns:a16="http://schemas.microsoft.com/office/drawing/2014/main" id="{FBC966BD-55B4-424A-89C2-5DDD906F6E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04" name="Text Box 482">
          <a:extLst>
            <a:ext uri="{FF2B5EF4-FFF2-40B4-BE49-F238E27FC236}">
              <a16:creationId xmlns:a16="http://schemas.microsoft.com/office/drawing/2014/main" id="{D3A7003C-9F80-437F-9D0A-1901AF6137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5" name="Text Box 483">
          <a:extLst>
            <a:ext uri="{FF2B5EF4-FFF2-40B4-BE49-F238E27FC236}">
              <a16:creationId xmlns:a16="http://schemas.microsoft.com/office/drawing/2014/main" id="{A5163FB8-05F1-4B33-BF43-55FCED9263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6" name="Text Box 484">
          <a:extLst>
            <a:ext uri="{FF2B5EF4-FFF2-40B4-BE49-F238E27FC236}">
              <a16:creationId xmlns:a16="http://schemas.microsoft.com/office/drawing/2014/main" id="{B584FD6F-3E76-4A71-93E5-6C808D2F68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07" name="Text Box 485">
          <a:extLst>
            <a:ext uri="{FF2B5EF4-FFF2-40B4-BE49-F238E27FC236}">
              <a16:creationId xmlns:a16="http://schemas.microsoft.com/office/drawing/2014/main" id="{FE4756DE-D584-45A9-84A3-D49F44F6EB8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08" name="Text Box 486">
          <a:extLst>
            <a:ext uri="{FF2B5EF4-FFF2-40B4-BE49-F238E27FC236}">
              <a16:creationId xmlns:a16="http://schemas.microsoft.com/office/drawing/2014/main" id="{142C9D1D-7C51-474E-8592-A25E30D344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9" name="Text Box 487">
          <a:extLst>
            <a:ext uri="{FF2B5EF4-FFF2-40B4-BE49-F238E27FC236}">
              <a16:creationId xmlns:a16="http://schemas.microsoft.com/office/drawing/2014/main" id="{DE483E5D-3346-4763-A9A7-D78798417D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0" name="Text Box 488">
          <a:extLst>
            <a:ext uri="{FF2B5EF4-FFF2-40B4-BE49-F238E27FC236}">
              <a16:creationId xmlns:a16="http://schemas.microsoft.com/office/drawing/2014/main" id="{42F1383A-738F-4434-9E8B-AFAA4150E3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11" name="Text Box 489">
          <a:extLst>
            <a:ext uri="{FF2B5EF4-FFF2-40B4-BE49-F238E27FC236}">
              <a16:creationId xmlns:a16="http://schemas.microsoft.com/office/drawing/2014/main" id="{8006605D-7D29-4C5D-A972-FC5BDD4E6A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2" name="Text Box 490">
          <a:extLst>
            <a:ext uri="{FF2B5EF4-FFF2-40B4-BE49-F238E27FC236}">
              <a16:creationId xmlns:a16="http://schemas.microsoft.com/office/drawing/2014/main" id="{EA4B796C-21A3-4C3C-B392-31BFFE89C9B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3" name="Text Box 491">
          <a:extLst>
            <a:ext uri="{FF2B5EF4-FFF2-40B4-BE49-F238E27FC236}">
              <a16:creationId xmlns:a16="http://schemas.microsoft.com/office/drawing/2014/main" id="{6E0D2C7B-10BF-4608-929F-C773DF431B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14" name="Text Box 492">
          <a:extLst>
            <a:ext uri="{FF2B5EF4-FFF2-40B4-BE49-F238E27FC236}">
              <a16:creationId xmlns:a16="http://schemas.microsoft.com/office/drawing/2014/main" id="{2E18C150-296D-4D79-8BE9-7BFB07CC3E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5" name="Text Box 493">
          <a:extLst>
            <a:ext uri="{FF2B5EF4-FFF2-40B4-BE49-F238E27FC236}">
              <a16:creationId xmlns:a16="http://schemas.microsoft.com/office/drawing/2014/main" id="{4B6683B7-B391-4272-B73E-B30F13A9F1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6" name="Text Box 494">
          <a:extLst>
            <a:ext uri="{FF2B5EF4-FFF2-40B4-BE49-F238E27FC236}">
              <a16:creationId xmlns:a16="http://schemas.microsoft.com/office/drawing/2014/main" id="{DFE3BE98-1AA2-46D2-A1FB-74E90AAA1D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17" name="Text Box 495">
          <a:extLst>
            <a:ext uri="{FF2B5EF4-FFF2-40B4-BE49-F238E27FC236}">
              <a16:creationId xmlns:a16="http://schemas.microsoft.com/office/drawing/2014/main" id="{80E219F5-D39F-41B5-941E-1280453886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18" name="Text Box 496">
          <a:extLst>
            <a:ext uri="{FF2B5EF4-FFF2-40B4-BE49-F238E27FC236}">
              <a16:creationId xmlns:a16="http://schemas.microsoft.com/office/drawing/2014/main" id="{BC13817B-F7A4-495F-9C09-8DF513910C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9" name="Text Box 497">
          <a:extLst>
            <a:ext uri="{FF2B5EF4-FFF2-40B4-BE49-F238E27FC236}">
              <a16:creationId xmlns:a16="http://schemas.microsoft.com/office/drawing/2014/main" id="{25790F44-92CC-4E6A-8E87-5A75B0FE32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0" name="Text Box 498">
          <a:extLst>
            <a:ext uri="{FF2B5EF4-FFF2-40B4-BE49-F238E27FC236}">
              <a16:creationId xmlns:a16="http://schemas.microsoft.com/office/drawing/2014/main" id="{1B175ED6-205A-4365-A31F-A5E7477164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21" name="Text Box 499">
          <a:extLst>
            <a:ext uri="{FF2B5EF4-FFF2-40B4-BE49-F238E27FC236}">
              <a16:creationId xmlns:a16="http://schemas.microsoft.com/office/drawing/2014/main" id="{8D59ADA3-9E80-4D3E-98DE-1E4E9DB44B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2" name="Text Box 500">
          <a:extLst>
            <a:ext uri="{FF2B5EF4-FFF2-40B4-BE49-F238E27FC236}">
              <a16:creationId xmlns:a16="http://schemas.microsoft.com/office/drawing/2014/main" id="{9015B873-7B38-41BE-9188-AAD760D1B9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3" name="Text Box 501">
          <a:extLst>
            <a:ext uri="{FF2B5EF4-FFF2-40B4-BE49-F238E27FC236}">
              <a16:creationId xmlns:a16="http://schemas.microsoft.com/office/drawing/2014/main" id="{6ED87657-AAC3-456A-B82D-ACE7D82CFD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24" name="Text Box 502">
          <a:extLst>
            <a:ext uri="{FF2B5EF4-FFF2-40B4-BE49-F238E27FC236}">
              <a16:creationId xmlns:a16="http://schemas.microsoft.com/office/drawing/2014/main" id="{E5AB1002-4998-4538-B758-D1C4DA0FFD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5" name="Text Box 503">
          <a:extLst>
            <a:ext uri="{FF2B5EF4-FFF2-40B4-BE49-F238E27FC236}">
              <a16:creationId xmlns:a16="http://schemas.microsoft.com/office/drawing/2014/main" id="{9CC955B8-8686-4164-B8DA-EE08B1C663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6" name="Text Box 504">
          <a:extLst>
            <a:ext uri="{FF2B5EF4-FFF2-40B4-BE49-F238E27FC236}">
              <a16:creationId xmlns:a16="http://schemas.microsoft.com/office/drawing/2014/main" id="{97B5CE90-DB92-4C26-B48A-044C828B86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27" name="Text Box 505">
          <a:extLst>
            <a:ext uri="{FF2B5EF4-FFF2-40B4-BE49-F238E27FC236}">
              <a16:creationId xmlns:a16="http://schemas.microsoft.com/office/drawing/2014/main" id="{EAB81C83-F65B-47C1-A9FB-8816796AAF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8" name="Text Box 506">
          <a:extLst>
            <a:ext uri="{FF2B5EF4-FFF2-40B4-BE49-F238E27FC236}">
              <a16:creationId xmlns:a16="http://schemas.microsoft.com/office/drawing/2014/main" id="{ACCBDD67-F209-40C6-A8E1-621C299F98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9" name="Text Box 507">
          <a:extLst>
            <a:ext uri="{FF2B5EF4-FFF2-40B4-BE49-F238E27FC236}">
              <a16:creationId xmlns:a16="http://schemas.microsoft.com/office/drawing/2014/main" id="{B336235E-05F0-46F9-A8A0-3B750AAF82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30" name="Text Box 508">
          <a:extLst>
            <a:ext uri="{FF2B5EF4-FFF2-40B4-BE49-F238E27FC236}">
              <a16:creationId xmlns:a16="http://schemas.microsoft.com/office/drawing/2014/main" id="{313B209F-0FFA-4C50-A1BE-05CD4BA9B5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1" name="Text Box 509">
          <a:extLst>
            <a:ext uri="{FF2B5EF4-FFF2-40B4-BE49-F238E27FC236}">
              <a16:creationId xmlns:a16="http://schemas.microsoft.com/office/drawing/2014/main" id="{7F91AB90-FD31-4F6F-8449-AC2D845DED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2" name="Text Box 510">
          <a:extLst>
            <a:ext uri="{FF2B5EF4-FFF2-40B4-BE49-F238E27FC236}">
              <a16:creationId xmlns:a16="http://schemas.microsoft.com/office/drawing/2014/main" id="{43873603-C3D8-4010-9FF5-34E642D4FD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33" name="Text Box 511">
          <a:extLst>
            <a:ext uri="{FF2B5EF4-FFF2-40B4-BE49-F238E27FC236}">
              <a16:creationId xmlns:a16="http://schemas.microsoft.com/office/drawing/2014/main" id="{5B192901-4B84-4F5F-8280-FA1E46C037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4" name="Text Box 512">
          <a:extLst>
            <a:ext uri="{FF2B5EF4-FFF2-40B4-BE49-F238E27FC236}">
              <a16:creationId xmlns:a16="http://schemas.microsoft.com/office/drawing/2014/main" id="{FA56215C-3F5A-4501-99E4-49CEE1736C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5" name="Text Box 513">
          <a:extLst>
            <a:ext uri="{FF2B5EF4-FFF2-40B4-BE49-F238E27FC236}">
              <a16:creationId xmlns:a16="http://schemas.microsoft.com/office/drawing/2014/main" id="{44BEE806-F4EC-4824-AC45-62C4F41ED8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36" name="Text Box 514">
          <a:extLst>
            <a:ext uri="{FF2B5EF4-FFF2-40B4-BE49-F238E27FC236}">
              <a16:creationId xmlns:a16="http://schemas.microsoft.com/office/drawing/2014/main" id="{6B4E4290-18C5-44A3-AAB9-1971CC6BF2B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37" name="Text Box 515">
          <a:extLst>
            <a:ext uri="{FF2B5EF4-FFF2-40B4-BE49-F238E27FC236}">
              <a16:creationId xmlns:a16="http://schemas.microsoft.com/office/drawing/2014/main" id="{493BD5E5-DCA4-4215-BE4E-3DCF06C7C7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8" name="Text Box 516">
          <a:extLst>
            <a:ext uri="{FF2B5EF4-FFF2-40B4-BE49-F238E27FC236}">
              <a16:creationId xmlns:a16="http://schemas.microsoft.com/office/drawing/2014/main" id="{1B6D08B7-56EA-4CFD-ABE1-7F511D8172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9" name="Text Box 517">
          <a:extLst>
            <a:ext uri="{FF2B5EF4-FFF2-40B4-BE49-F238E27FC236}">
              <a16:creationId xmlns:a16="http://schemas.microsoft.com/office/drawing/2014/main" id="{196E37B3-9366-48C0-BEF3-41E17E66FD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40" name="Text Box 518">
          <a:extLst>
            <a:ext uri="{FF2B5EF4-FFF2-40B4-BE49-F238E27FC236}">
              <a16:creationId xmlns:a16="http://schemas.microsoft.com/office/drawing/2014/main" id="{7EB603B2-D63F-4BCB-9A6F-4FAB8419C2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1" name="Text Box 519">
          <a:extLst>
            <a:ext uri="{FF2B5EF4-FFF2-40B4-BE49-F238E27FC236}">
              <a16:creationId xmlns:a16="http://schemas.microsoft.com/office/drawing/2014/main" id="{D2744D76-24FF-40C0-AB98-265A7EFB46E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2" name="Text Box 520">
          <a:extLst>
            <a:ext uri="{FF2B5EF4-FFF2-40B4-BE49-F238E27FC236}">
              <a16:creationId xmlns:a16="http://schemas.microsoft.com/office/drawing/2014/main" id="{DC8AFF97-2EAB-4CE3-84FA-B26033266A7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43" name="Text Box 521">
          <a:extLst>
            <a:ext uri="{FF2B5EF4-FFF2-40B4-BE49-F238E27FC236}">
              <a16:creationId xmlns:a16="http://schemas.microsoft.com/office/drawing/2014/main" id="{A2C955C8-55FA-4368-9574-61C20964BD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4" name="Text Box 522">
          <a:extLst>
            <a:ext uri="{FF2B5EF4-FFF2-40B4-BE49-F238E27FC236}">
              <a16:creationId xmlns:a16="http://schemas.microsoft.com/office/drawing/2014/main" id="{A48CC298-EE51-4F86-BA26-2D810B187F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5" name="Text Box 523">
          <a:extLst>
            <a:ext uri="{FF2B5EF4-FFF2-40B4-BE49-F238E27FC236}">
              <a16:creationId xmlns:a16="http://schemas.microsoft.com/office/drawing/2014/main" id="{FD1C4BF2-9881-438C-A8EB-B78FBF295A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46" name="Text Box 524">
          <a:extLst>
            <a:ext uri="{FF2B5EF4-FFF2-40B4-BE49-F238E27FC236}">
              <a16:creationId xmlns:a16="http://schemas.microsoft.com/office/drawing/2014/main" id="{A2B913A6-F592-45B9-B182-B849301647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47" name="Text Box 525">
          <a:extLst>
            <a:ext uri="{FF2B5EF4-FFF2-40B4-BE49-F238E27FC236}">
              <a16:creationId xmlns:a16="http://schemas.microsoft.com/office/drawing/2014/main" id="{13E72E90-80A0-4EB9-8D5D-270EA76126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8" name="Text Box 526">
          <a:extLst>
            <a:ext uri="{FF2B5EF4-FFF2-40B4-BE49-F238E27FC236}">
              <a16:creationId xmlns:a16="http://schemas.microsoft.com/office/drawing/2014/main" id="{0709B3D7-DD88-4CB0-AEB7-5EE2633D71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9" name="Text Box 527">
          <a:extLst>
            <a:ext uri="{FF2B5EF4-FFF2-40B4-BE49-F238E27FC236}">
              <a16:creationId xmlns:a16="http://schemas.microsoft.com/office/drawing/2014/main" id="{4C61701F-CB71-49CC-9F02-BC63BEE35B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50" name="Text Box 528">
          <a:extLst>
            <a:ext uri="{FF2B5EF4-FFF2-40B4-BE49-F238E27FC236}">
              <a16:creationId xmlns:a16="http://schemas.microsoft.com/office/drawing/2014/main" id="{7655CFC9-7611-4769-8D94-00B8A4F2B8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1" name="Text Box 529">
          <a:extLst>
            <a:ext uri="{FF2B5EF4-FFF2-40B4-BE49-F238E27FC236}">
              <a16:creationId xmlns:a16="http://schemas.microsoft.com/office/drawing/2014/main" id="{EF80A2A7-23F1-40D2-B4FD-49BBE31504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2" name="Text Box 530">
          <a:extLst>
            <a:ext uri="{FF2B5EF4-FFF2-40B4-BE49-F238E27FC236}">
              <a16:creationId xmlns:a16="http://schemas.microsoft.com/office/drawing/2014/main" id="{B7561C82-CF50-4E5B-968C-06B470C5AF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53" name="Text Box 531">
          <a:extLst>
            <a:ext uri="{FF2B5EF4-FFF2-40B4-BE49-F238E27FC236}">
              <a16:creationId xmlns:a16="http://schemas.microsoft.com/office/drawing/2014/main" id="{4D2CA902-23E9-4647-B9F9-4FAD8A5FB4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4" name="Text Box 532">
          <a:extLst>
            <a:ext uri="{FF2B5EF4-FFF2-40B4-BE49-F238E27FC236}">
              <a16:creationId xmlns:a16="http://schemas.microsoft.com/office/drawing/2014/main" id="{F7825875-77DE-4681-92D0-F2B2561710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5" name="Text Box 533">
          <a:extLst>
            <a:ext uri="{FF2B5EF4-FFF2-40B4-BE49-F238E27FC236}">
              <a16:creationId xmlns:a16="http://schemas.microsoft.com/office/drawing/2014/main" id="{17AA943D-C745-4352-8F02-D6A85D330F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56" name="Text Box 534">
          <a:extLst>
            <a:ext uri="{FF2B5EF4-FFF2-40B4-BE49-F238E27FC236}">
              <a16:creationId xmlns:a16="http://schemas.microsoft.com/office/drawing/2014/main" id="{E56812D7-FCFE-45E4-9C14-EA8C5D32C9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57" name="Text Box 535">
          <a:extLst>
            <a:ext uri="{FF2B5EF4-FFF2-40B4-BE49-F238E27FC236}">
              <a16:creationId xmlns:a16="http://schemas.microsoft.com/office/drawing/2014/main" id="{09A7E9B8-162F-4474-8E6D-2466B1E852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8" name="Text Box 536">
          <a:extLst>
            <a:ext uri="{FF2B5EF4-FFF2-40B4-BE49-F238E27FC236}">
              <a16:creationId xmlns:a16="http://schemas.microsoft.com/office/drawing/2014/main" id="{1B014D5F-E4FD-4C36-9DCE-B69CA6BB0A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9" name="Text Box 537">
          <a:extLst>
            <a:ext uri="{FF2B5EF4-FFF2-40B4-BE49-F238E27FC236}">
              <a16:creationId xmlns:a16="http://schemas.microsoft.com/office/drawing/2014/main" id="{775F787E-9374-4F2F-935A-4305A6E2B5C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60" name="Text Box 538">
          <a:extLst>
            <a:ext uri="{FF2B5EF4-FFF2-40B4-BE49-F238E27FC236}">
              <a16:creationId xmlns:a16="http://schemas.microsoft.com/office/drawing/2014/main" id="{03D4930B-98E3-4ACF-B26F-09C9326384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1" name="Text Box 539">
          <a:extLst>
            <a:ext uri="{FF2B5EF4-FFF2-40B4-BE49-F238E27FC236}">
              <a16:creationId xmlns:a16="http://schemas.microsoft.com/office/drawing/2014/main" id="{7DC5069F-F6F9-4D4C-BCC6-06458E0967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2" name="Text Box 540">
          <a:extLst>
            <a:ext uri="{FF2B5EF4-FFF2-40B4-BE49-F238E27FC236}">
              <a16:creationId xmlns:a16="http://schemas.microsoft.com/office/drawing/2014/main" id="{B9CB5405-1F50-4C64-836D-8AA01654D0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63" name="Text Box 541">
          <a:extLst>
            <a:ext uri="{FF2B5EF4-FFF2-40B4-BE49-F238E27FC236}">
              <a16:creationId xmlns:a16="http://schemas.microsoft.com/office/drawing/2014/main" id="{4B08292D-2396-41EC-B398-56A209AA3A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4" name="Text Box 542">
          <a:extLst>
            <a:ext uri="{FF2B5EF4-FFF2-40B4-BE49-F238E27FC236}">
              <a16:creationId xmlns:a16="http://schemas.microsoft.com/office/drawing/2014/main" id="{3226DC73-2676-48EE-9BB2-6A5B4080F6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5" name="Text Box 543">
          <a:extLst>
            <a:ext uri="{FF2B5EF4-FFF2-40B4-BE49-F238E27FC236}">
              <a16:creationId xmlns:a16="http://schemas.microsoft.com/office/drawing/2014/main" id="{3EA51A74-8B58-4AE7-B68C-922BB159AE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66" name="Text Box 544">
          <a:extLst>
            <a:ext uri="{FF2B5EF4-FFF2-40B4-BE49-F238E27FC236}">
              <a16:creationId xmlns:a16="http://schemas.microsoft.com/office/drawing/2014/main" id="{258C9E3D-22C5-4455-B249-C0E3070E68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7" name="Text Box 545">
          <a:extLst>
            <a:ext uri="{FF2B5EF4-FFF2-40B4-BE49-F238E27FC236}">
              <a16:creationId xmlns:a16="http://schemas.microsoft.com/office/drawing/2014/main" id="{2D7841E4-1969-4D07-832D-7EEC200394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8" name="Text Box 546">
          <a:extLst>
            <a:ext uri="{FF2B5EF4-FFF2-40B4-BE49-F238E27FC236}">
              <a16:creationId xmlns:a16="http://schemas.microsoft.com/office/drawing/2014/main" id="{47F1058B-E39F-4DC9-BFCF-50230EF3EA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69" name="Text Box 547">
          <a:extLst>
            <a:ext uri="{FF2B5EF4-FFF2-40B4-BE49-F238E27FC236}">
              <a16:creationId xmlns:a16="http://schemas.microsoft.com/office/drawing/2014/main" id="{8C250E77-5432-413A-909D-DC399A5AA4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0" name="Text Box 548">
          <a:extLst>
            <a:ext uri="{FF2B5EF4-FFF2-40B4-BE49-F238E27FC236}">
              <a16:creationId xmlns:a16="http://schemas.microsoft.com/office/drawing/2014/main" id="{696B641E-50A1-4167-8287-D5EE71BB7A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1" name="Text Box 549">
          <a:extLst>
            <a:ext uri="{FF2B5EF4-FFF2-40B4-BE49-F238E27FC236}">
              <a16:creationId xmlns:a16="http://schemas.microsoft.com/office/drawing/2014/main" id="{5D1DBB3F-3DE4-4001-AA0C-3075CC9940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72" name="Text Box 550">
          <a:extLst>
            <a:ext uri="{FF2B5EF4-FFF2-40B4-BE49-F238E27FC236}">
              <a16:creationId xmlns:a16="http://schemas.microsoft.com/office/drawing/2014/main" id="{2D159277-C2D1-4C21-803B-57C827D91E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73" name="Text Box 551">
          <a:extLst>
            <a:ext uri="{FF2B5EF4-FFF2-40B4-BE49-F238E27FC236}">
              <a16:creationId xmlns:a16="http://schemas.microsoft.com/office/drawing/2014/main" id="{99D0A6CE-5F64-4710-AEC7-B726110F22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4" name="Text Box 552">
          <a:extLst>
            <a:ext uri="{FF2B5EF4-FFF2-40B4-BE49-F238E27FC236}">
              <a16:creationId xmlns:a16="http://schemas.microsoft.com/office/drawing/2014/main" id="{04B235A3-35C8-46E8-92B0-25BABB7B75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5" name="Text Box 553">
          <a:extLst>
            <a:ext uri="{FF2B5EF4-FFF2-40B4-BE49-F238E27FC236}">
              <a16:creationId xmlns:a16="http://schemas.microsoft.com/office/drawing/2014/main" id="{3AFC5776-9FF2-4E5E-974D-9E955F625B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76" name="Text Box 554">
          <a:extLst>
            <a:ext uri="{FF2B5EF4-FFF2-40B4-BE49-F238E27FC236}">
              <a16:creationId xmlns:a16="http://schemas.microsoft.com/office/drawing/2014/main" id="{32E4194F-85BE-42C6-853B-82C0AEFF34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7" name="Text Box 555">
          <a:extLst>
            <a:ext uri="{FF2B5EF4-FFF2-40B4-BE49-F238E27FC236}">
              <a16:creationId xmlns:a16="http://schemas.microsoft.com/office/drawing/2014/main" id="{E04A82A9-101A-479A-B12E-5DD5A3ACF2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8" name="Text Box 556">
          <a:extLst>
            <a:ext uri="{FF2B5EF4-FFF2-40B4-BE49-F238E27FC236}">
              <a16:creationId xmlns:a16="http://schemas.microsoft.com/office/drawing/2014/main" id="{0BEDFE34-BD0D-4B4B-B112-37F90C74ED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79" name="Text Box 557">
          <a:extLst>
            <a:ext uri="{FF2B5EF4-FFF2-40B4-BE49-F238E27FC236}">
              <a16:creationId xmlns:a16="http://schemas.microsoft.com/office/drawing/2014/main" id="{38B26A7A-281A-4532-B4DC-48D58FCEDD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0" name="Text Box 558">
          <a:extLst>
            <a:ext uri="{FF2B5EF4-FFF2-40B4-BE49-F238E27FC236}">
              <a16:creationId xmlns:a16="http://schemas.microsoft.com/office/drawing/2014/main" id="{A8A597CC-E5F6-4E96-BA23-1D27665535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1" name="Text Box 559">
          <a:extLst>
            <a:ext uri="{FF2B5EF4-FFF2-40B4-BE49-F238E27FC236}">
              <a16:creationId xmlns:a16="http://schemas.microsoft.com/office/drawing/2014/main" id="{FB6C0ACE-21D9-4C52-9F1F-3A0E331E25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82" name="Text Box 560">
          <a:extLst>
            <a:ext uri="{FF2B5EF4-FFF2-40B4-BE49-F238E27FC236}">
              <a16:creationId xmlns:a16="http://schemas.microsoft.com/office/drawing/2014/main" id="{C94A350E-DB37-4DC3-87E0-F54362D721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83" name="Text Box 561">
          <a:extLst>
            <a:ext uri="{FF2B5EF4-FFF2-40B4-BE49-F238E27FC236}">
              <a16:creationId xmlns:a16="http://schemas.microsoft.com/office/drawing/2014/main" id="{892DBD5F-C586-400E-9877-EE925C1172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4" name="Text Box 562">
          <a:extLst>
            <a:ext uri="{FF2B5EF4-FFF2-40B4-BE49-F238E27FC236}">
              <a16:creationId xmlns:a16="http://schemas.microsoft.com/office/drawing/2014/main" id="{3AEDF4EC-7581-44CF-B439-B4E253EDA8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5" name="Text Box 563">
          <a:extLst>
            <a:ext uri="{FF2B5EF4-FFF2-40B4-BE49-F238E27FC236}">
              <a16:creationId xmlns:a16="http://schemas.microsoft.com/office/drawing/2014/main" id="{9DC4A032-5993-4E05-9F2F-4F599B4580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86" name="Text Box 564">
          <a:extLst>
            <a:ext uri="{FF2B5EF4-FFF2-40B4-BE49-F238E27FC236}">
              <a16:creationId xmlns:a16="http://schemas.microsoft.com/office/drawing/2014/main" id="{E651B987-8BE9-4599-9AFC-FB9BBDCF6F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7" name="Text Box 565">
          <a:extLst>
            <a:ext uri="{FF2B5EF4-FFF2-40B4-BE49-F238E27FC236}">
              <a16:creationId xmlns:a16="http://schemas.microsoft.com/office/drawing/2014/main" id="{ABE27F50-D4C3-4494-9DDA-C336857FFD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8" name="Text Box 566">
          <a:extLst>
            <a:ext uri="{FF2B5EF4-FFF2-40B4-BE49-F238E27FC236}">
              <a16:creationId xmlns:a16="http://schemas.microsoft.com/office/drawing/2014/main" id="{68B80731-4F06-445E-BC90-1BF98E59C8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89" name="Text Box 567">
          <a:extLst>
            <a:ext uri="{FF2B5EF4-FFF2-40B4-BE49-F238E27FC236}">
              <a16:creationId xmlns:a16="http://schemas.microsoft.com/office/drawing/2014/main" id="{3C491D6B-B781-42E2-8CAD-AE3C7CC3A0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0" name="Text Box 568">
          <a:extLst>
            <a:ext uri="{FF2B5EF4-FFF2-40B4-BE49-F238E27FC236}">
              <a16:creationId xmlns:a16="http://schemas.microsoft.com/office/drawing/2014/main" id="{E658D0EC-E468-4A5F-9038-F766D9E664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1" name="Text Box 569">
          <a:extLst>
            <a:ext uri="{FF2B5EF4-FFF2-40B4-BE49-F238E27FC236}">
              <a16:creationId xmlns:a16="http://schemas.microsoft.com/office/drawing/2014/main" id="{1FDB7CAD-3240-4C2F-8E76-07013BBC7F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92" name="Text Box 570">
          <a:extLst>
            <a:ext uri="{FF2B5EF4-FFF2-40B4-BE49-F238E27FC236}">
              <a16:creationId xmlns:a16="http://schemas.microsoft.com/office/drawing/2014/main" id="{4D0191F8-C546-4BBA-B0FD-D739E7B56BC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93" name="Text Box 571">
          <a:extLst>
            <a:ext uri="{FF2B5EF4-FFF2-40B4-BE49-F238E27FC236}">
              <a16:creationId xmlns:a16="http://schemas.microsoft.com/office/drawing/2014/main" id="{7AB05C13-477A-4A47-9232-94541DAE34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4" name="Text Box 572">
          <a:extLst>
            <a:ext uri="{FF2B5EF4-FFF2-40B4-BE49-F238E27FC236}">
              <a16:creationId xmlns:a16="http://schemas.microsoft.com/office/drawing/2014/main" id="{4E281309-C09B-49DA-AB07-00E1FA4B5F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5" name="Text Box 573">
          <a:extLst>
            <a:ext uri="{FF2B5EF4-FFF2-40B4-BE49-F238E27FC236}">
              <a16:creationId xmlns:a16="http://schemas.microsoft.com/office/drawing/2014/main" id="{728CDA0B-ADFD-4280-90C9-1C5434D546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96" name="Text Box 574">
          <a:extLst>
            <a:ext uri="{FF2B5EF4-FFF2-40B4-BE49-F238E27FC236}">
              <a16:creationId xmlns:a16="http://schemas.microsoft.com/office/drawing/2014/main" id="{F856620C-2847-4E36-825C-21FA433763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7" name="Text Box 575">
          <a:extLst>
            <a:ext uri="{FF2B5EF4-FFF2-40B4-BE49-F238E27FC236}">
              <a16:creationId xmlns:a16="http://schemas.microsoft.com/office/drawing/2014/main" id="{DBCD63F3-C338-4AFD-9463-6D6403063B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8" name="Text Box 576">
          <a:extLst>
            <a:ext uri="{FF2B5EF4-FFF2-40B4-BE49-F238E27FC236}">
              <a16:creationId xmlns:a16="http://schemas.microsoft.com/office/drawing/2014/main" id="{8464D644-5161-4638-8504-C33BEC510E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99" name="Text Box 577">
          <a:extLst>
            <a:ext uri="{FF2B5EF4-FFF2-40B4-BE49-F238E27FC236}">
              <a16:creationId xmlns:a16="http://schemas.microsoft.com/office/drawing/2014/main" id="{36B7F644-C35D-47AC-8641-79255DA70B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0" name="Text Box 578">
          <a:extLst>
            <a:ext uri="{FF2B5EF4-FFF2-40B4-BE49-F238E27FC236}">
              <a16:creationId xmlns:a16="http://schemas.microsoft.com/office/drawing/2014/main" id="{D04AE40D-7202-4451-9E5E-9CBA578310E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1" name="Text Box 579">
          <a:extLst>
            <a:ext uri="{FF2B5EF4-FFF2-40B4-BE49-F238E27FC236}">
              <a16:creationId xmlns:a16="http://schemas.microsoft.com/office/drawing/2014/main" id="{CD7550CD-8A84-4271-A755-668B9898AF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02" name="Text Box 580">
          <a:extLst>
            <a:ext uri="{FF2B5EF4-FFF2-40B4-BE49-F238E27FC236}">
              <a16:creationId xmlns:a16="http://schemas.microsoft.com/office/drawing/2014/main" id="{664F0CA7-032F-4F2A-B970-CF556F97D75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3" name="Text Box 581">
          <a:extLst>
            <a:ext uri="{FF2B5EF4-FFF2-40B4-BE49-F238E27FC236}">
              <a16:creationId xmlns:a16="http://schemas.microsoft.com/office/drawing/2014/main" id="{AAD66A75-0901-4298-BE55-386D67DDE7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4" name="Text Box 582">
          <a:extLst>
            <a:ext uri="{FF2B5EF4-FFF2-40B4-BE49-F238E27FC236}">
              <a16:creationId xmlns:a16="http://schemas.microsoft.com/office/drawing/2014/main" id="{5CEC66AE-8549-46ED-804B-A531E79700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05" name="Text Box 583">
          <a:extLst>
            <a:ext uri="{FF2B5EF4-FFF2-40B4-BE49-F238E27FC236}">
              <a16:creationId xmlns:a16="http://schemas.microsoft.com/office/drawing/2014/main" id="{68EAB537-83DD-41A1-B7B7-E789B8CF34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6" name="Text Box 584">
          <a:extLst>
            <a:ext uri="{FF2B5EF4-FFF2-40B4-BE49-F238E27FC236}">
              <a16:creationId xmlns:a16="http://schemas.microsoft.com/office/drawing/2014/main" id="{C3375470-6DAF-47A9-8C70-1BDEDDE1A4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7" name="Text Box 585">
          <a:extLst>
            <a:ext uri="{FF2B5EF4-FFF2-40B4-BE49-F238E27FC236}">
              <a16:creationId xmlns:a16="http://schemas.microsoft.com/office/drawing/2014/main" id="{83E13C68-A001-4E02-9C6A-CEE4FB7679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08" name="Text Box 586">
          <a:extLst>
            <a:ext uri="{FF2B5EF4-FFF2-40B4-BE49-F238E27FC236}">
              <a16:creationId xmlns:a16="http://schemas.microsoft.com/office/drawing/2014/main" id="{9A95E2EE-1801-4EED-AC8B-2A9812C176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09" name="Text Box 587">
          <a:extLst>
            <a:ext uri="{FF2B5EF4-FFF2-40B4-BE49-F238E27FC236}">
              <a16:creationId xmlns:a16="http://schemas.microsoft.com/office/drawing/2014/main" id="{1AD413BE-0CB4-4587-9DB1-C40F4C18FE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0" name="Text Box 588">
          <a:extLst>
            <a:ext uri="{FF2B5EF4-FFF2-40B4-BE49-F238E27FC236}">
              <a16:creationId xmlns:a16="http://schemas.microsoft.com/office/drawing/2014/main" id="{39AE345E-9BD6-4259-8E95-46B0B8FEAB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1" name="Text Box 589">
          <a:extLst>
            <a:ext uri="{FF2B5EF4-FFF2-40B4-BE49-F238E27FC236}">
              <a16:creationId xmlns:a16="http://schemas.microsoft.com/office/drawing/2014/main" id="{087A79AD-F81C-485C-9CB8-AB21A73484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12" name="Text Box 590">
          <a:extLst>
            <a:ext uri="{FF2B5EF4-FFF2-40B4-BE49-F238E27FC236}">
              <a16:creationId xmlns:a16="http://schemas.microsoft.com/office/drawing/2014/main" id="{D2693610-FEF0-48DB-88E0-45DE0A76E0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3" name="Text Box 591">
          <a:extLst>
            <a:ext uri="{FF2B5EF4-FFF2-40B4-BE49-F238E27FC236}">
              <a16:creationId xmlns:a16="http://schemas.microsoft.com/office/drawing/2014/main" id="{8A8428B9-C03E-4CEC-941E-4B7E22D99F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4" name="Text Box 592">
          <a:extLst>
            <a:ext uri="{FF2B5EF4-FFF2-40B4-BE49-F238E27FC236}">
              <a16:creationId xmlns:a16="http://schemas.microsoft.com/office/drawing/2014/main" id="{0DBDBD63-2502-4A2E-B5CB-D511824F15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15" name="Text Box 593">
          <a:extLst>
            <a:ext uri="{FF2B5EF4-FFF2-40B4-BE49-F238E27FC236}">
              <a16:creationId xmlns:a16="http://schemas.microsoft.com/office/drawing/2014/main" id="{8E39F5C1-64C0-4BFC-8203-376384413C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6" name="Text Box 594">
          <a:extLst>
            <a:ext uri="{FF2B5EF4-FFF2-40B4-BE49-F238E27FC236}">
              <a16:creationId xmlns:a16="http://schemas.microsoft.com/office/drawing/2014/main" id="{984625CE-BE62-4CD7-944D-6AA13900A8E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7" name="Text Box 595">
          <a:extLst>
            <a:ext uri="{FF2B5EF4-FFF2-40B4-BE49-F238E27FC236}">
              <a16:creationId xmlns:a16="http://schemas.microsoft.com/office/drawing/2014/main" id="{74EA08B7-ED4B-4EDD-B52D-A5C5331F4D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18" name="Text Box 596">
          <a:extLst>
            <a:ext uri="{FF2B5EF4-FFF2-40B4-BE49-F238E27FC236}">
              <a16:creationId xmlns:a16="http://schemas.microsoft.com/office/drawing/2014/main" id="{BDAAF414-81C1-470E-ABA6-57374DDB70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19" name="Text Box 597">
          <a:extLst>
            <a:ext uri="{FF2B5EF4-FFF2-40B4-BE49-F238E27FC236}">
              <a16:creationId xmlns:a16="http://schemas.microsoft.com/office/drawing/2014/main" id="{AF0DB66C-657E-457E-BBE7-3734891A86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0" name="Text Box 598">
          <a:extLst>
            <a:ext uri="{FF2B5EF4-FFF2-40B4-BE49-F238E27FC236}">
              <a16:creationId xmlns:a16="http://schemas.microsoft.com/office/drawing/2014/main" id="{EFF920B5-561A-46A2-B701-1B27B16739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1" name="Text Box 599">
          <a:extLst>
            <a:ext uri="{FF2B5EF4-FFF2-40B4-BE49-F238E27FC236}">
              <a16:creationId xmlns:a16="http://schemas.microsoft.com/office/drawing/2014/main" id="{12BE02F6-68F7-4205-9548-EA65B07F99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22" name="Text Box 600">
          <a:extLst>
            <a:ext uri="{FF2B5EF4-FFF2-40B4-BE49-F238E27FC236}">
              <a16:creationId xmlns:a16="http://schemas.microsoft.com/office/drawing/2014/main" id="{FAB8CDA4-3CB2-4A7E-9F6D-FEC311B914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3" name="Text Box 601">
          <a:extLst>
            <a:ext uri="{FF2B5EF4-FFF2-40B4-BE49-F238E27FC236}">
              <a16:creationId xmlns:a16="http://schemas.microsoft.com/office/drawing/2014/main" id="{23AB336A-9F30-4BCC-A128-12EF4059CF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4" name="Text Box 602">
          <a:extLst>
            <a:ext uri="{FF2B5EF4-FFF2-40B4-BE49-F238E27FC236}">
              <a16:creationId xmlns:a16="http://schemas.microsoft.com/office/drawing/2014/main" id="{ABFEE49F-7910-448C-A40B-148E5E2226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25" name="Text Box 603">
          <a:extLst>
            <a:ext uri="{FF2B5EF4-FFF2-40B4-BE49-F238E27FC236}">
              <a16:creationId xmlns:a16="http://schemas.microsoft.com/office/drawing/2014/main" id="{8EC8E47A-7E4A-4F56-80CE-61A2827010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6" name="Text Box 604">
          <a:extLst>
            <a:ext uri="{FF2B5EF4-FFF2-40B4-BE49-F238E27FC236}">
              <a16:creationId xmlns:a16="http://schemas.microsoft.com/office/drawing/2014/main" id="{E6BEF3FB-CEAC-47F4-B4CF-9BCD5A5F7E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7" name="Text Box 605">
          <a:extLst>
            <a:ext uri="{FF2B5EF4-FFF2-40B4-BE49-F238E27FC236}">
              <a16:creationId xmlns:a16="http://schemas.microsoft.com/office/drawing/2014/main" id="{47BC7944-301B-474F-ABBC-0752E56F58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28" name="Text Box 606">
          <a:extLst>
            <a:ext uri="{FF2B5EF4-FFF2-40B4-BE49-F238E27FC236}">
              <a16:creationId xmlns:a16="http://schemas.microsoft.com/office/drawing/2014/main" id="{1AF5EB12-ABB9-41D8-8755-B9649286F82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29" name="Text Box 607">
          <a:extLst>
            <a:ext uri="{FF2B5EF4-FFF2-40B4-BE49-F238E27FC236}">
              <a16:creationId xmlns:a16="http://schemas.microsoft.com/office/drawing/2014/main" id="{D25E4B98-CACF-44D7-9793-27CBFC4470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0" name="Text Box 608">
          <a:extLst>
            <a:ext uri="{FF2B5EF4-FFF2-40B4-BE49-F238E27FC236}">
              <a16:creationId xmlns:a16="http://schemas.microsoft.com/office/drawing/2014/main" id="{6ACF02D9-8833-4460-A33C-619BE1345B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1" name="Text Box 609">
          <a:extLst>
            <a:ext uri="{FF2B5EF4-FFF2-40B4-BE49-F238E27FC236}">
              <a16:creationId xmlns:a16="http://schemas.microsoft.com/office/drawing/2014/main" id="{1C9DA218-BD38-499C-AC99-C3338F6629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32" name="Text Box 610">
          <a:extLst>
            <a:ext uri="{FF2B5EF4-FFF2-40B4-BE49-F238E27FC236}">
              <a16:creationId xmlns:a16="http://schemas.microsoft.com/office/drawing/2014/main" id="{58A30E1A-6FC9-45C3-9E89-B4220B1FDD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3" name="Text Box 611">
          <a:extLst>
            <a:ext uri="{FF2B5EF4-FFF2-40B4-BE49-F238E27FC236}">
              <a16:creationId xmlns:a16="http://schemas.microsoft.com/office/drawing/2014/main" id="{0ABC90D1-646C-4E6B-8F61-0715CC891E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4" name="Text Box 612">
          <a:extLst>
            <a:ext uri="{FF2B5EF4-FFF2-40B4-BE49-F238E27FC236}">
              <a16:creationId xmlns:a16="http://schemas.microsoft.com/office/drawing/2014/main" id="{9B07CA10-32D7-453A-8CF3-0954215CE1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35" name="Text Box 613">
          <a:extLst>
            <a:ext uri="{FF2B5EF4-FFF2-40B4-BE49-F238E27FC236}">
              <a16:creationId xmlns:a16="http://schemas.microsoft.com/office/drawing/2014/main" id="{620AAA60-942A-4F22-A1E0-919A572CA66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6" name="Text Box 614">
          <a:extLst>
            <a:ext uri="{FF2B5EF4-FFF2-40B4-BE49-F238E27FC236}">
              <a16:creationId xmlns:a16="http://schemas.microsoft.com/office/drawing/2014/main" id="{9FAABE98-4C02-4C12-82DC-C73C014689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7" name="Text Box 615">
          <a:extLst>
            <a:ext uri="{FF2B5EF4-FFF2-40B4-BE49-F238E27FC236}">
              <a16:creationId xmlns:a16="http://schemas.microsoft.com/office/drawing/2014/main" id="{054CEAC1-CCA1-4C08-83B3-E988783AD6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38" name="Text Box 616">
          <a:extLst>
            <a:ext uri="{FF2B5EF4-FFF2-40B4-BE49-F238E27FC236}">
              <a16:creationId xmlns:a16="http://schemas.microsoft.com/office/drawing/2014/main" id="{73D4E532-6107-44BF-899E-330F6F15B2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9" name="Text Box 617">
          <a:extLst>
            <a:ext uri="{FF2B5EF4-FFF2-40B4-BE49-F238E27FC236}">
              <a16:creationId xmlns:a16="http://schemas.microsoft.com/office/drawing/2014/main" id="{99E507AE-8966-4F46-A15E-711BF23937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0" name="Text Box 618">
          <a:extLst>
            <a:ext uri="{FF2B5EF4-FFF2-40B4-BE49-F238E27FC236}">
              <a16:creationId xmlns:a16="http://schemas.microsoft.com/office/drawing/2014/main" id="{286DF406-69C4-47F5-BB82-5CEF18DB2A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41" name="Text Box 619">
          <a:extLst>
            <a:ext uri="{FF2B5EF4-FFF2-40B4-BE49-F238E27FC236}">
              <a16:creationId xmlns:a16="http://schemas.microsoft.com/office/drawing/2014/main" id="{2AA42C79-A86C-450D-95C2-BDC34F41E1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2" name="Text Box 620">
          <a:extLst>
            <a:ext uri="{FF2B5EF4-FFF2-40B4-BE49-F238E27FC236}">
              <a16:creationId xmlns:a16="http://schemas.microsoft.com/office/drawing/2014/main" id="{CC9E585A-02F9-45CB-A569-F2CC1A9426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3" name="Text Box 621">
          <a:extLst>
            <a:ext uri="{FF2B5EF4-FFF2-40B4-BE49-F238E27FC236}">
              <a16:creationId xmlns:a16="http://schemas.microsoft.com/office/drawing/2014/main" id="{FF27132A-4D6C-431B-9533-6D5D756CD2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44" name="Text Box 622">
          <a:extLst>
            <a:ext uri="{FF2B5EF4-FFF2-40B4-BE49-F238E27FC236}">
              <a16:creationId xmlns:a16="http://schemas.microsoft.com/office/drawing/2014/main" id="{7C5BC3F2-AB78-4DA1-A264-72F703EAFE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45" name="Text Box 623">
          <a:extLst>
            <a:ext uri="{FF2B5EF4-FFF2-40B4-BE49-F238E27FC236}">
              <a16:creationId xmlns:a16="http://schemas.microsoft.com/office/drawing/2014/main" id="{53FAFABF-A66D-4706-AC77-99A9666248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6" name="Text Box 624">
          <a:extLst>
            <a:ext uri="{FF2B5EF4-FFF2-40B4-BE49-F238E27FC236}">
              <a16:creationId xmlns:a16="http://schemas.microsoft.com/office/drawing/2014/main" id="{521399CD-B7A7-473C-AE8A-D25EA104F2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7" name="Text Box 625">
          <a:extLst>
            <a:ext uri="{FF2B5EF4-FFF2-40B4-BE49-F238E27FC236}">
              <a16:creationId xmlns:a16="http://schemas.microsoft.com/office/drawing/2014/main" id="{194E5CA7-7B7C-4954-BF85-4DD63D8E24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48" name="Text Box 626">
          <a:extLst>
            <a:ext uri="{FF2B5EF4-FFF2-40B4-BE49-F238E27FC236}">
              <a16:creationId xmlns:a16="http://schemas.microsoft.com/office/drawing/2014/main" id="{F23C6D4D-8E67-472E-92C8-D1673177A6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9" name="Text Box 627">
          <a:extLst>
            <a:ext uri="{FF2B5EF4-FFF2-40B4-BE49-F238E27FC236}">
              <a16:creationId xmlns:a16="http://schemas.microsoft.com/office/drawing/2014/main" id="{CA2E3D05-EAC8-4232-A1F5-E737F8FD88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0" name="Text Box 628">
          <a:extLst>
            <a:ext uri="{FF2B5EF4-FFF2-40B4-BE49-F238E27FC236}">
              <a16:creationId xmlns:a16="http://schemas.microsoft.com/office/drawing/2014/main" id="{ACAFDD82-480E-40C7-B308-F448F7C586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51" name="Text Box 629">
          <a:extLst>
            <a:ext uri="{FF2B5EF4-FFF2-40B4-BE49-F238E27FC236}">
              <a16:creationId xmlns:a16="http://schemas.microsoft.com/office/drawing/2014/main" id="{F5DB3A4C-0873-482A-AD7C-6EA959ED6B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2" name="Text Box 630">
          <a:extLst>
            <a:ext uri="{FF2B5EF4-FFF2-40B4-BE49-F238E27FC236}">
              <a16:creationId xmlns:a16="http://schemas.microsoft.com/office/drawing/2014/main" id="{6704A82D-66F4-4FBF-ACC7-B6B8FF3BE6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3" name="Text Box 631">
          <a:extLst>
            <a:ext uri="{FF2B5EF4-FFF2-40B4-BE49-F238E27FC236}">
              <a16:creationId xmlns:a16="http://schemas.microsoft.com/office/drawing/2014/main" id="{0D1903BE-5E9C-4B0D-A2AC-10A1737A5F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54" name="Text Box 632">
          <a:extLst>
            <a:ext uri="{FF2B5EF4-FFF2-40B4-BE49-F238E27FC236}">
              <a16:creationId xmlns:a16="http://schemas.microsoft.com/office/drawing/2014/main" id="{8070968F-928A-4ED2-B7E9-D13BFF4E691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55" name="Text Box 633">
          <a:extLst>
            <a:ext uri="{FF2B5EF4-FFF2-40B4-BE49-F238E27FC236}">
              <a16:creationId xmlns:a16="http://schemas.microsoft.com/office/drawing/2014/main" id="{BAE0F51A-BAD0-46F1-B59D-1FCFCEEE97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6" name="Text Box 634">
          <a:extLst>
            <a:ext uri="{FF2B5EF4-FFF2-40B4-BE49-F238E27FC236}">
              <a16:creationId xmlns:a16="http://schemas.microsoft.com/office/drawing/2014/main" id="{B940C21A-BBA3-41AB-B93D-A517CB613C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7" name="Text Box 635">
          <a:extLst>
            <a:ext uri="{FF2B5EF4-FFF2-40B4-BE49-F238E27FC236}">
              <a16:creationId xmlns:a16="http://schemas.microsoft.com/office/drawing/2014/main" id="{C6DFB6EF-E538-4D55-B349-E9A9BFA23D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58" name="Text Box 636">
          <a:extLst>
            <a:ext uri="{FF2B5EF4-FFF2-40B4-BE49-F238E27FC236}">
              <a16:creationId xmlns:a16="http://schemas.microsoft.com/office/drawing/2014/main" id="{A11DE8C8-B571-408C-B06E-D2F9B88023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9" name="Text Box 637">
          <a:extLst>
            <a:ext uri="{FF2B5EF4-FFF2-40B4-BE49-F238E27FC236}">
              <a16:creationId xmlns:a16="http://schemas.microsoft.com/office/drawing/2014/main" id="{90C21052-3CFE-469B-B6C9-C94C665458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0" name="Text Box 638">
          <a:extLst>
            <a:ext uri="{FF2B5EF4-FFF2-40B4-BE49-F238E27FC236}">
              <a16:creationId xmlns:a16="http://schemas.microsoft.com/office/drawing/2014/main" id="{94D8D5C3-59B5-4855-8A99-E8050C7FA1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61" name="Text Box 639">
          <a:extLst>
            <a:ext uri="{FF2B5EF4-FFF2-40B4-BE49-F238E27FC236}">
              <a16:creationId xmlns:a16="http://schemas.microsoft.com/office/drawing/2014/main" id="{DB777157-B625-401D-8098-477CBBA0BB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2" name="Text Box 640">
          <a:extLst>
            <a:ext uri="{FF2B5EF4-FFF2-40B4-BE49-F238E27FC236}">
              <a16:creationId xmlns:a16="http://schemas.microsoft.com/office/drawing/2014/main" id="{A6431273-F032-48DA-8C68-C9E32B8CD0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3" name="Text Box 641">
          <a:extLst>
            <a:ext uri="{FF2B5EF4-FFF2-40B4-BE49-F238E27FC236}">
              <a16:creationId xmlns:a16="http://schemas.microsoft.com/office/drawing/2014/main" id="{FCE304D6-693B-4CCE-B593-6B55AD60C0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64" name="Text Box 642">
          <a:extLst>
            <a:ext uri="{FF2B5EF4-FFF2-40B4-BE49-F238E27FC236}">
              <a16:creationId xmlns:a16="http://schemas.microsoft.com/office/drawing/2014/main" id="{AB0EF031-FB54-463F-9986-1D7AA53EF1D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5" name="Text Box 643">
          <a:extLst>
            <a:ext uri="{FF2B5EF4-FFF2-40B4-BE49-F238E27FC236}">
              <a16:creationId xmlns:a16="http://schemas.microsoft.com/office/drawing/2014/main" id="{EBDF531E-6083-46D3-A560-925898FBB0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6" name="Text Box 644">
          <a:extLst>
            <a:ext uri="{FF2B5EF4-FFF2-40B4-BE49-F238E27FC236}">
              <a16:creationId xmlns:a16="http://schemas.microsoft.com/office/drawing/2014/main" id="{7AA94D20-1485-439E-AE53-404699B074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67" name="Text Box 645">
          <a:extLst>
            <a:ext uri="{FF2B5EF4-FFF2-40B4-BE49-F238E27FC236}">
              <a16:creationId xmlns:a16="http://schemas.microsoft.com/office/drawing/2014/main" id="{624A0319-8808-4CB8-8085-E008C876A6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8" name="Text Box 646">
          <a:extLst>
            <a:ext uri="{FF2B5EF4-FFF2-40B4-BE49-F238E27FC236}">
              <a16:creationId xmlns:a16="http://schemas.microsoft.com/office/drawing/2014/main" id="{E3E0CF66-44DA-482A-8991-9B9670D606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9" name="Text Box 647">
          <a:extLst>
            <a:ext uri="{FF2B5EF4-FFF2-40B4-BE49-F238E27FC236}">
              <a16:creationId xmlns:a16="http://schemas.microsoft.com/office/drawing/2014/main" id="{CF6CB88C-335F-4144-9519-2B8CFFA3D6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70" name="Text Box 648">
          <a:extLst>
            <a:ext uri="{FF2B5EF4-FFF2-40B4-BE49-F238E27FC236}">
              <a16:creationId xmlns:a16="http://schemas.microsoft.com/office/drawing/2014/main" id="{BC950737-BBC6-48D8-8109-F6CD2180F5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1" name="Text Box 649">
          <a:extLst>
            <a:ext uri="{FF2B5EF4-FFF2-40B4-BE49-F238E27FC236}">
              <a16:creationId xmlns:a16="http://schemas.microsoft.com/office/drawing/2014/main" id="{050B8175-1CB9-4BF3-881A-267127A957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2" name="Text Box 650">
          <a:extLst>
            <a:ext uri="{FF2B5EF4-FFF2-40B4-BE49-F238E27FC236}">
              <a16:creationId xmlns:a16="http://schemas.microsoft.com/office/drawing/2014/main" id="{195C3F9F-1E19-4204-815D-42F2D34669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73" name="Text Box 651">
          <a:extLst>
            <a:ext uri="{FF2B5EF4-FFF2-40B4-BE49-F238E27FC236}">
              <a16:creationId xmlns:a16="http://schemas.microsoft.com/office/drawing/2014/main" id="{3CD77F83-727C-4B4A-8F6C-7878501588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74" name="Text Box 652">
          <a:extLst>
            <a:ext uri="{FF2B5EF4-FFF2-40B4-BE49-F238E27FC236}">
              <a16:creationId xmlns:a16="http://schemas.microsoft.com/office/drawing/2014/main" id="{DBD152BE-5F60-4980-8B21-A90A0E1367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5" name="Text Box 653">
          <a:extLst>
            <a:ext uri="{FF2B5EF4-FFF2-40B4-BE49-F238E27FC236}">
              <a16:creationId xmlns:a16="http://schemas.microsoft.com/office/drawing/2014/main" id="{19D8D42F-F497-4A9F-8FC8-1544CEBC50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6" name="Text Box 654">
          <a:extLst>
            <a:ext uri="{FF2B5EF4-FFF2-40B4-BE49-F238E27FC236}">
              <a16:creationId xmlns:a16="http://schemas.microsoft.com/office/drawing/2014/main" id="{AF4A9119-0064-4E28-A7B1-8822E0A574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77" name="Text Box 655">
          <a:extLst>
            <a:ext uri="{FF2B5EF4-FFF2-40B4-BE49-F238E27FC236}">
              <a16:creationId xmlns:a16="http://schemas.microsoft.com/office/drawing/2014/main" id="{9F04B74C-46A5-4C77-AB35-38F6E7AF3C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8" name="Text Box 656">
          <a:extLst>
            <a:ext uri="{FF2B5EF4-FFF2-40B4-BE49-F238E27FC236}">
              <a16:creationId xmlns:a16="http://schemas.microsoft.com/office/drawing/2014/main" id="{533417D5-122B-4A25-BBCC-F4D8B5A262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9" name="Text Box 657">
          <a:extLst>
            <a:ext uri="{FF2B5EF4-FFF2-40B4-BE49-F238E27FC236}">
              <a16:creationId xmlns:a16="http://schemas.microsoft.com/office/drawing/2014/main" id="{4D1B887E-187A-444F-87E3-0FFCB5A5F1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80" name="Text Box 658">
          <a:extLst>
            <a:ext uri="{FF2B5EF4-FFF2-40B4-BE49-F238E27FC236}">
              <a16:creationId xmlns:a16="http://schemas.microsoft.com/office/drawing/2014/main" id="{8FC13456-4523-4592-8B49-7E0D6205A1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1" name="Text Box 659">
          <a:extLst>
            <a:ext uri="{FF2B5EF4-FFF2-40B4-BE49-F238E27FC236}">
              <a16:creationId xmlns:a16="http://schemas.microsoft.com/office/drawing/2014/main" id="{01CE1E72-BF12-4586-A8C0-F584D11EE8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2" name="Text Box 660">
          <a:extLst>
            <a:ext uri="{FF2B5EF4-FFF2-40B4-BE49-F238E27FC236}">
              <a16:creationId xmlns:a16="http://schemas.microsoft.com/office/drawing/2014/main" id="{69A60E40-64F7-4DE9-94CE-FEAC71EC2B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83" name="Text Box 661">
          <a:extLst>
            <a:ext uri="{FF2B5EF4-FFF2-40B4-BE49-F238E27FC236}">
              <a16:creationId xmlns:a16="http://schemas.microsoft.com/office/drawing/2014/main" id="{C2A0609C-E426-4904-BCE2-7D2666281F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4" name="Text Box 662">
          <a:extLst>
            <a:ext uri="{FF2B5EF4-FFF2-40B4-BE49-F238E27FC236}">
              <a16:creationId xmlns:a16="http://schemas.microsoft.com/office/drawing/2014/main" id="{E46FEED1-B569-4F68-A073-A7283EB4FC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5" name="Text Box 663">
          <a:extLst>
            <a:ext uri="{FF2B5EF4-FFF2-40B4-BE49-F238E27FC236}">
              <a16:creationId xmlns:a16="http://schemas.microsoft.com/office/drawing/2014/main" id="{CFB5B324-2BDB-407B-9C0C-1913856068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86" name="Text Box 664">
          <a:extLst>
            <a:ext uri="{FF2B5EF4-FFF2-40B4-BE49-F238E27FC236}">
              <a16:creationId xmlns:a16="http://schemas.microsoft.com/office/drawing/2014/main" id="{DF74C2DA-A148-40D8-A6AD-9B753DEB3D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7" name="Text Box 665">
          <a:extLst>
            <a:ext uri="{FF2B5EF4-FFF2-40B4-BE49-F238E27FC236}">
              <a16:creationId xmlns:a16="http://schemas.microsoft.com/office/drawing/2014/main" id="{759A2304-9B3C-483E-96E1-4060F788D41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8" name="Text Box 666">
          <a:extLst>
            <a:ext uri="{FF2B5EF4-FFF2-40B4-BE49-F238E27FC236}">
              <a16:creationId xmlns:a16="http://schemas.microsoft.com/office/drawing/2014/main" id="{60AD14BC-2BC3-42EF-953C-10A8B2005B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89" name="Text Box 667">
          <a:extLst>
            <a:ext uri="{FF2B5EF4-FFF2-40B4-BE49-F238E27FC236}">
              <a16:creationId xmlns:a16="http://schemas.microsoft.com/office/drawing/2014/main" id="{2196E38B-0B74-4AF4-B9C4-7F9389C6D1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0" name="Text Box 668">
          <a:extLst>
            <a:ext uri="{FF2B5EF4-FFF2-40B4-BE49-F238E27FC236}">
              <a16:creationId xmlns:a16="http://schemas.microsoft.com/office/drawing/2014/main" id="{4115576D-21D2-453E-B4A1-14BEE556D9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1" name="Text Box 669">
          <a:extLst>
            <a:ext uri="{FF2B5EF4-FFF2-40B4-BE49-F238E27FC236}">
              <a16:creationId xmlns:a16="http://schemas.microsoft.com/office/drawing/2014/main" id="{08FA1B33-467F-428F-B3AC-5F205A96ED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92" name="Text Box 670">
          <a:extLst>
            <a:ext uri="{FF2B5EF4-FFF2-40B4-BE49-F238E27FC236}">
              <a16:creationId xmlns:a16="http://schemas.microsoft.com/office/drawing/2014/main" id="{7E67D251-BE17-4EC4-8BB9-9E6D592B02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93" name="Text Box 671">
          <a:extLst>
            <a:ext uri="{FF2B5EF4-FFF2-40B4-BE49-F238E27FC236}">
              <a16:creationId xmlns:a16="http://schemas.microsoft.com/office/drawing/2014/main" id="{F6771797-4E11-4001-9A25-ADCE9ACBB9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4" name="Text Box 672">
          <a:extLst>
            <a:ext uri="{FF2B5EF4-FFF2-40B4-BE49-F238E27FC236}">
              <a16:creationId xmlns:a16="http://schemas.microsoft.com/office/drawing/2014/main" id="{E98571D8-7A89-4950-9764-15878CC649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5" name="Text Box 673">
          <a:extLst>
            <a:ext uri="{FF2B5EF4-FFF2-40B4-BE49-F238E27FC236}">
              <a16:creationId xmlns:a16="http://schemas.microsoft.com/office/drawing/2014/main" id="{E90CACC8-9E8A-402A-BFE0-DCB817CFD1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96" name="Text Box 674">
          <a:extLst>
            <a:ext uri="{FF2B5EF4-FFF2-40B4-BE49-F238E27FC236}">
              <a16:creationId xmlns:a16="http://schemas.microsoft.com/office/drawing/2014/main" id="{05CBB905-DADF-473E-8D51-71D0FC2B81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7" name="Text Box 675">
          <a:extLst>
            <a:ext uri="{FF2B5EF4-FFF2-40B4-BE49-F238E27FC236}">
              <a16:creationId xmlns:a16="http://schemas.microsoft.com/office/drawing/2014/main" id="{DE372DF9-C0FC-4AC3-BBFE-18084A32F1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8" name="Text Box 676">
          <a:extLst>
            <a:ext uri="{FF2B5EF4-FFF2-40B4-BE49-F238E27FC236}">
              <a16:creationId xmlns:a16="http://schemas.microsoft.com/office/drawing/2014/main" id="{1F357F07-1AD1-41A5-A146-FF3885500D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99" name="Text Box 677">
          <a:extLst>
            <a:ext uri="{FF2B5EF4-FFF2-40B4-BE49-F238E27FC236}">
              <a16:creationId xmlns:a16="http://schemas.microsoft.com/office/drawing/2014/main" id="{1B31D09B-8D86-4FA9-BA04-E03D3E4A76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0" name="Text Box 678">
          <a:extLst>
            <a:ext uri="{FF2B5EF4-FFF2-40B4-BE49-F238E27FC236}">
              <a16:creationId xmlns:a16="http://schemas.microsoft.com/office/drawing/2014/main" id="{1507CECD-2372-4D0B-BCF7-9BF154FB87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1" name="Text Box 679">
          <a:extLst>
            <a:ext uri="{FF2B5EF4-FFF2-40B4-BE49-F238E27FC236}">
              <a16:creationId xmlns:a16="http://schemas.microsoft.com/office/drawing/2014/main" id="{98408A4B-0065-450E-861B-EDB843847B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02" name="Text Box 680">
          <a:extLst>
            <a:ext uri="{FF2B5EF4-FFF2-40B4-BE49-F238E27FC236}">
              <a16:creationId xmlns:a16="http://schemas.microsoft.com/office/drawing/2014/main" id="{C196E0F4-2477-46D2-A874-30A6F5A00C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3" name="Text Box 681">
          <a:extLst>
            <a:ext uri="{FF2B5EF4-FFF2-40B4-BE49-F238E27FC236}">
              <a16:creationId xmlns:a16="http://schemas.microsoft.com/office/drawing/2014/main" id="{85B6AC2A-4CF9-4291-BEE9-6AA38641C0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4" name="Text Box 682">
          <a:extLst>
            <a:ext uri="{FF2B5EF4-FFF2-40B4-BE49-F238E27FC236}">
              <a16:creationId xmlns:a16="http://schemas.microsoft.com/office/drawing/2014/main" id="{265E687A-054C-4A98-8F3A-799AFF1089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05" name="Text Box 683">
          <a:extLst>
            <a:ext uri="{FF2B5EF4-FFF2-40B4-BE49-F238E27FC236}">
              <a16:creationId xmlns:a16="http://schemas.microsoft.com/office/drawing/2014/main" id="{6AE2D494-0A22-4322-AF95-0274F630A67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6" name="Text Box 684">
          <a:extLst>
            <a:ext uri="{FF2B5EF4-FFF2-40B4-BE49-F238E27FC236}">
              <a16:creationId xmlns:a16="http://schemas.microsoft.com/office/drawing/2014/main" id="{423BD85E-0A78-486B-B9A3-1C751DAF1D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7" name="Text Box 685">
          <a:extLst>
            <a:ext uri="{FF2B5EF4-FFF2-40B4-BE49-F238E27FC236}">
              <a16:creationId xmlns:a16="http://schemas.microsoft.com/office/drawing/2014/main" id="{6E34208F-AD94-4F7A-BF87-F20D7D922F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08" name="Text Box 686">
          <a:extLst>
            <a:ext uri="{FF2B5EF4-FFF2-40B4-BE49-F238E27FC236}">
              <a16:creationId xmlns:a16="http://schemas.microsoft.com/office/drawing/2014/main" id="{AFA62FF4-9935-4C82-8E86-19155B6E85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9" name="Text Box 687">
          <a:extLst>
            <a:ext uri="{FF2B5EF4-FFF2-40B4-BE49-F238E27FC236}">
              <a16:creationId xmlns:a16="http://schemas.microsoft.com/office/drawing/2014/main" id="{9A4A8A1B-C508-4750-8D3A-7E81B61298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0" name="Text Box 688">
          <a:extLst>
            <a:ext uri="{FF2B5EF4-FFF2-40B4-BE49-F238E27FC236}">
              <a16:creationId xmlns:a16="http://schemas.microsoft.com/office/drawing/2014/main" id="{5EB23192-B4D4-4BE0-8689-CE29BA50A7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11" name="Text Box 689">
          <a:extLst>
            <a:ext uri="{FF2B5EF4-FFF2-40B4-BE49-F238E27FC236}">
              <a16:creationId xmlns:a16="http://schemas.microsoft.com/office/drawing/2014/main" id="{AE1CC1A3-3162-47EE-8B2D-EBEE26E13F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12" name="Text Box 690">
          <a:extLst>
            <a:ext uri="{FF2B5EF4-FFF2-40B4-BE49-F238E27FC236}">
              <a16:creationId xmlns:a16="http://schemas.microsoft.com/office/drawing/2014/main" id="{A6A86EEA-4F8D-4CEF-83E7-3CB2C15D8F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3" name="Text Box 691">
          <a:extLst>
            <a:ext uri="{FF2B5EF4-FFF2-40B4-BE49-F238E27FC236}">
              <a16:creationId xmlns:a16="http://schemas.microsoft.com/office/drawing/2014/main" id="{E033DFCA-AFC0-491A-9E14-7C4D5445A7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4" name="Text Box 692">
          <a:extLst>
            <a:ext uri="{FF2B5EF4-FFF2-40B4-BE49-F238E27FC236}">
              <a16:creationId xmlns:a16="http://schemas.microsoft.com/office/drawing/2014/main" id="{BC993C93-B4B1-44C9-9812-645BB2F8A4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15" name="Text Box 693">
          <a:extLst>
            <a:ext uri="{FF2B5EF4-FFF2-40B4-BE49-F238E27FC236}">
              <a16:creationId xmlns:a16="http://schemas.microsoft.com/office/drawing/2014/main" id="{D9EF5731-C719-4730-B2D6-C0965C1545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6" name="Text Box 694">
          <a:extLst>
            <a:ext uri="{FF2B5EF4-FFF2-40B4-BE49-F238E27FC236}">
              <a16:creationId xmlns:a16="http://schemas.microsoft.com/office/drawing/2014/main" id="{A070E520-18AF-4D0A-B394-BECA64620D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7" name="Text Box 695">
          <a:extLst>
            <a:ext uri="{FF2B5EF4-FFF2-40B4-BE49-F238E27FC236}">
              <a16:creationId xmlns:a16="http://schemas.microsoft.com/office/drawing/2014/main" id="{C6188D6F-8D49-47F5-8F4A-070435C342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18" name="Text Box 696">
          <a:extLst>
            <a:ext uri="{FF2B5EF4-FFF2-40B4-BE49-F238E27FC236}">
              <a16:creationId xmlns:a16="http://schemas.microsoft.com/office/drawing/2014/main" id="{D39ED299-F6DF-49F3-8B6B-689460F306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9" name="Text Box 697">
          <a:extLst>
            <a:ext uri="{FF2B5EF4-FFF2-40B4-BE49-F238E27FC236}">
              <a16:creationId xmlns:a16="http://schemas.microsoft.com/office/drawing/2014/main" id="{F418AF7F-FDC2-4FBB-BB52-42F22BE6EE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0" name="Text Box 698">
          <a:extLst>
            <a:ext uri="{FF2B5EF4-FFF2-40B4-BE49-F238E27FC236}">
              <a16:creationId xmlns:a16="http://schemas.microsoft.com/office/drawing/2014/main" id="{F4CA89D1-BA74-41F9-8B57-B4890A2C3B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21" name="Text Box 699">
          <a:extLst>
            <a:ext uri="{FF2B5EF4-FFF2-40B4-BE49-F238E27FC236}">
              <a16:creationId xmlns:a16="http://schemas.microsoft.com/office/drawing/2014/main" id="{2E0050D8-1E7B-46FE-B559-3945B03D1C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22" name="Text Box 700">
          <a:extLst>
            <a:ext uri="{FF2B5EF4-FFF2-40B4-BE49-F238E27FC236}">
              <a16:creationId xmlns:a16="http://schemas.microsoft.com/office/drawing/2014/main" id="{413B7165-0C1E-4041-9FD6-8661E098A7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3" name="Text Box 701">
          <a:extLst>
            <a:ext uri="{FF2B5EF4-FFF2-40B4-BE49-F238E27FC236}">
              <a16:creationId xmlns:a16="http://schemas.microsoft.com/office/drawing/2014/main" id="{005A90F2-1082-40C9-9B23-A6286866C5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4" name="Text Box 702">
          <a:extLst>
            <a:ext uri="{FF2B5EF4-FFF2-40B4-BE49-F238E27FC236}">
              <a16:creationId xmlns:a16="http://schemas.microsoft.com/office/drawing/2014/main" id="{A95F2C82-194C-4912-94F0-CBB705D9C6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25" name="Text Box 703">
          <a:extLst>
            <a:ext uri="{FF2B5EF4-FFF2-40B4-BE49-F238E27FC236}">
              <a16:creationId xmlns:a16="http://schemas.microsoft.com/office/drawing/2014/main" id="{871AC57E-C879-4ED1-AB03-55BDA29786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6" name="Text Box 704">
          <a:extLst>
            <a:ext uri="{FF2B5EF4-FFF2-40B4-BE49-F238E27FC236}">
              <a16:creationId xmlns:a16="http://schemas.microsoft.com/office/drawing/2014/main" id="{5F8F4AEA-5D3E-4AE6-80C3-5171E25395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7" name="Text Box 705">
          <a:extLst>
            <a:ext uri="{FF2B5EF4-FFF2-40B4-BE49-F238E27FC236}">
              <a16:creationId xmlns:a16="http://schemas.microsoft.com/office/drawing/2014/main" id="{A1259232-9287-4293-A5C6-29D7F3880A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28" name="Text Box 706">
          <a:extLst>
            <a:ext uri="{FF2B5EF4-FFF2-40B4-BE49-F238E27FC236}">
              <a16:creationId xmlns:a16="http://schemas.microsoft.com/office/drawing/2014/main" id="{637A63DA-3780-4422-9A1D-E72E8E0137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29" name="Text Box 707">
          <a:extLst>
            <a:ext uri="{FF2B5EF4-FFF2-40B4-BE49-F238E27FC236}">
              <a16:creationId xmlns:a16="http://schemas.microsoft.com/office/drawing/2014/main" id="{90C0FDF1-729C-4DAB-B61B-ED4CC864E4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0" name="Text Box 708">
          <a:extLst>
            <a:ext uri="{FF2B5EF4-FFF2-40B4-BE49-F238E27FC236}">
              <a16:creationId xmlns:a16="http://schemas.microsoft.com/office/drawing/2014/main" id="{66F9E803-01A5-48E6-87AB-17AF6113E5B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1" name="Text Box 709">
          <a:extLst>
            <a:ext uri="{FF2B5EF4-FFF2-40B4-BE49-F238E27FC236}">
              <a16:creationId xmlns:a16="http://schemas.microsoft.com/office/drawing/2014/main" id="{F99F25F2-E7EE-4EC1-ADBB-EA8300CAAD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32" name="Text Box 710">
          <a:extLst>
            <a:ext uri="{FF2B5EF4-FFF2-40B4-BE49-F238E27FC236}">
              <a16:creationId xmlns:a16="http://schemas.microsoft.com/office/drawing/2014/main" id="{B1930A7E-C433-4F38-94C5-5BC2D36D2C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3" name="Text Box 711">
          <a:extLst>
            <a:ext uri="{FF2B5EF4-FFF2-40B4-BE49-F238E27FC236}">
              <a16:creationId xmlns:a16="http://schemas.microsoft.com/office/drawing/2014/main" id="{84F33187-D14F-40D2-B36E-45F5092107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4" name="Text Box 712">
          <a:extLst>
            <a:ext uri="{FF2B5EF4-FFF2-40B4-BE49-F238E27FC236}">
              <a16:creationId xmlns:a16="http://schemas.microsoft.com/office/drawing/2014/main" id="{1E6E5FBC-C1FE-40A6-B57A-4A780A2212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35" name="Text Box 713">
          <a:extLst>
            <a:ext uri="{FF2B5EF4-FFF2-40B4-BE49-F238E27FC236}">
              <a16:creationId xmlns:a16="http://schemas.microsoft.com/office/drawing/2014/main" id="{6328E43C-DDBC-4255-A264-0B435DCE28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6" name="Text Box 714">
          <a:extLst>
            <a:ext uri="{FF2B5EF4-FFF2-40B4-BE49-F238E27FC236}">
              <a16:creationId xmlns:a16="http://schemas.microsoft.com/office/drawing/2014/main" id="{ED47ABE7-B737-4924-8F75-E094234136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7" name="Text Box 715">
          <a:extLst>
            <a:ext uri="{FF2B5EF4-FFF2-40B4-BE49-F238E27FC236}">
              <a16:creationId xmlns:a16="http://schemas.microsoft.com/office/drawing/2014/main" id="{CF15CAF7-3736-4F5B-BEC4-F92D4E78F4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38" name="Text Box 716">
          <a:extLst>
            <a:ext uri="{FF2B5EF4-FFF2-40B4-BE49-F238E27FC236}">
              <a16:creationId xmlns:a16="http://schemas.microsoft.com/office/drawing/2014/main" id="{D02FBD22-FF2A-40BD-945C-B6C84A0DA8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39" name="Text Box 717">
          <a:extLst>
            <a:ext uri="{FF2B5EF4-FFF2-40B4-BE49-F238E27FC236}">
              <a16:creationId xmlns:a16="http://schemas.microsoft.com/office/drawing/2014/main" id="{C9152800-28BB-4312-ADE3-CC2029E7F5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0" name="Text Box 718">
          <a:extLst>
            <a:ext uri="{FF2B5EF4-FFF2-40B4-BE49-F238E27FC236}">
              <a16:creationId xmlns:a16="http://schemas.microsoft.com/office/drawing/2014/main" id="{0E5A2892-939C-475A-A440-10C1C2B855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1" name="Text Box 719">
          <a:extLst>
            <a:ext uri="{FF2B5EF4-FFF2-40B4-BE49-F238E27FC236}">
              <a16:creationId xmlns:a16="http://schemas.microsoft.com/office/drawing/2014/main" id="{EC66FBC8-136A-4A85-9EAF-23AB0DAE6CC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42" name="Text Box 720">
          <a:extLst>
            <a:ext uri="{FF2B5EF4-FFF2-40B4-BE49-F238E27FC236}">
              <a16:creationId xmlns:a16="http://schemas.microsoft.com/office/drawing/2014/main" id="{B789CF7F-AFA3-4032-868F-BA6D268CF0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3" name="Text Box 721">
          <a:extLst>
            <a:ext uri="{FF2B5EF4-FFF2-40B4-BE49-F238E27FC236}">
              <a16:creationId xmlns:a16="http://schemas.microsoft.com/office/drawing/2014/main" id="{1D3882DA-A8DB-4190-938D-978AD65CFC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4" name="Text Box 722">
          <a:extLst>
            <a:ext uri="{FF2B5EF4-FFF2-40B4-BE49-F238E27FC236}">
              <a16:creationId xmlns:a16="http://schemas.microsoft.com/office/drawing/2014/main" id="{52C5B012-861D-4493-9A60-844A1ADE48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45" name="Text Box 723">
          <a:extLst>
            <a:ext uri="{FF2B5EF4-FFF2-40B4-BE49-F238E27FC236}">
              <a16:creationId xmlns:a16="http://schemas.microsoft.com/office/drawing/2014/main" id="{C22E357F-B1E7-4D97-A102-1CDC10CDDD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46" name="Text Box 724">
          <a:extLst>
            <a:ext uri="{FF2B5EF4-FFF2-40B4-BE49-F238E27FC236}">
              <a16:creationId xmlns:a16="http://schemas.microsoft.com/office/drawing/2014/main" id="{BF2468DF-BF67-4836-B76F-F5C1FB038E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7" name="Text Box 725">
          <a:extLst>
            <a:ext uri="{FF2B5EF4-FFF2-40B4-BE49-F238E27FC236}">
              <a16:creationId xmlns:a16="http://schemas.microsoft.com/office/drawing/2014/main" id="{82743FB3-D206-4BD0-9FE4-48E1F4631C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8" name="Text Box 726">
          <a:extLst>
            <a:ext uri="{FF2B5EF4-FFF2-40B4-BE49-F238E27FC236}">
              <a16:creationId xmlns:a16="http://schemas.microsoft.com/office/drawing/2014/main" id="{E0CB0132-13AF-4507-9172-85AF8A484A1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49" name="Text Box 727">
          <a:extLst>
            <a:ext uri="{FF2B5EF4-FFF2-40B4-BE49-F238E27FC236}">
              <a16:creationId xmlns:a16="http://schemas.microsoft.com/office/drawing/2014/main" id="{D8E49266-08CF-48C7-B98F-BE81D3BC64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0" name="Text Box 728">
          <a:extLst>
            <a:ext uri="{FF2B5EF4-FFF2-40B4-BE49-F238E27FC236}">
              <a16:creationId xmlns:a16="http://schemas.microsoft.com/office/drawing/2014/main" id="{6BD61617-9E9B-4A57-94CB-5C6537C068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1" name="Text Box 729">
          <a:extLst>
            <a:ext uri="{FF2B5EF4-FFF2-40B4-BE49-F238E27FC236}">
              <a16:creationId xmlns:a16="http://schemas.microsoft.com/office/drawing/2014/main" id="{288C0F7E-5A95-4FE4-B08D-21965ED088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52" name="Text Box 730">
          <a:extLst>
            <a:ext uri="{FF2B5EF4-FFF2-40B4-BE49-F238E27FC236}">
              <a16:creationId xmlns:a16="http://schemas.microsoft.com/office/drawing/2014/main" id="{5D77E0EE-AB7F-44DA-BED4-FA09058545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3" name="Text Box 731">
          <a:extLst>
            <a:ext uri="{FF2B5EF4-FFF2-40B4-BE49-F238E27FC236}">
              <a16:creationId xmlns:a16="http://schemas.microsoft.com/office/drawing/2014/main" id="{8EC9A128-4DDE-4B25-BB60-20172E8CBA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4" name="Text Box 732">
          <a:extLst>
            <a:ext uri="{FF2B5EF4-FFF2-40B4-BE49-F238E27FC236}">
              <a16:creationId xmlns:a16="http://schemas.microsoft.com/office/drawing/2014/main" id="{903B8BD2-1659-4307-BB3C-D6ADC07BEE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55" name="Text Box 733">
          <a:extLst>
            <a:ext uri="{FF2B5EF4-FFF2-40B4-BE49-F238E27FC236}">
              <a16:creationId xmlns:a16="http://schemas.microsoft.com/office/drawing/2014/main" id="{EB2D6603-AC9A-4AB3-9FCF-7EAB3AE9D6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56" name="Text Box 734">
          <a:extLst>
            <a:ext uri="{FF2B5EF4-FFF2-40B4-BE49-F238E27FC236}">
              <a16:creationId xmlns:a16="http://schemas.microsoft.com/office/drawing/2014/main" id="{527F617B-E62A-4058-9EFC-EED8CEACA9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7" name="Text Box 735">
          <a:extLst>
            <a:ext uri="{FF2B5EF4-FFF2-40B4-BE49-F238E27FC236}">
              <a16:creationId xmlns:a16="http://schemas.microsoft.com/office/drawing/2014/main" id="{17270629-71DD-4FC2-AC29-0E6BD0AD66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8" name="Text Box 736">
          <a:extLst>
            <a:ext uri="{FF2B5EF4-FFF2-40B4-BE49-F238E27FC236}">
              <a16:creationId xmlns:a16="http://schemas.microsoft.com/office/drawing/2014/main" id="{DB355BDB-A2AB-4E33-8B68-9D78C1D3D0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59" name="Text Box 737">
          <a:extLst>
            <a:ext uri="{FF2B5EF4-FFF2-40B4-BE49-F238E27FC236}">
              <a16:creationId xmlns:a16="http://schemas.microsoft.com/office/drawing/2014/main" id="{D31A0DA1-DF72-4B57-8935-5CC10571AE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0" name="Text Box 738">
          <a:extLst>
            <a:ext uri="{FF2B5EF4-FFF2-40B4-BE49-F238E27FC236}">
              <a16:creationId xmlns:a16="http://schemas.microsoft.com/office/drawing/2014/main" id="{B1E20595-C570-46EC-9285-9DBA4965E2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1" name="Text Box 739">
          <a:extLst>
            <a:ext uri="{FF2B5EF4-FFF2-40B4-BE49-F238E27FC236}">
              <a16:creationId xmlns:a16="http://schemas.microsoft.com/office/drawing/2014/main" id="{046EA86A-5ACB-4EB5-BEB1-38165CF28A6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62" name="Text Box 740">
          <a:extLst>
            <a:ext uri="{FF2B5EF4-FFF2-40B4-BE49-F238E27FC236}">
              <a16:creationId xmlns:a16="http://schemas.microsoft.com/office/drawing/2014/main" id="{8C4E7246-61BD-488F-9AC6-C2ADCD5B39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63" name="Text Box 741">
          <a:extLst>
            <a:ext uri="{FF2B5EF4-FFF2-40B4-BE49-F238E27FC236}">
              <a16:creationId xmlns:a16="http://schemas.microsoft.com/office/drawing/2014/main" id="{43CCD714-1B31-4C63-85E5-FB8156DD6A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4" name="Text Box 742">
          <a:extLst>
            <a:ext uri="{FF2B5EF4-FFF2-40B4-BE49-F238E27FC236}">
              <a16:creationId xmlns:a16="http://schemas.microsoft.com/office/drawing/2014/main" id="{C4767C08-E00C-4E70-97E0-E00A937454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5" name="Text Box 743">
          <a:extLst>
            <a:ext uri="{FF2B5EF4-FFF2-40B4-BE49-F238E27FC236}">
              <a16:creationId xmlns:a16="http://schemas.microsoft.com/office/drawing/2014/main" id="{2A9BCB08-1BD1-4F2B-9751-03F15F0636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66" name="Text Box 744">
          <a:extLst>
            <a:ext uri="{FF2B5EF4-FFF2-40B4-BE49-F238E27FC236}">
              <a16:creationId xmlns:a16="http://schemas.microsoft.com/office/drawing/2014/main" id="{7F6D76E1-6597-4A2E-9446-304BFFC11B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7" name="Text Box 745">
          <a:extLst>
            <a:ext uri="{FF2B5EF4-FFF2-40B4-BE49-F238E27FC236}">
              <a16:creationId xmlns:a16="http://schemas.microsoft.com/office/drawing/2014/main" id="{5F9D77CB-49A6-4CA9-AEF1-A244CAFEE2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8" name="Text Box 746">
          <a:extLst>
            <a:ext uri="{FF2B5EF4-FFF2-40B4-BE49-F238E27FC236}">
              <a16:creationId xmlns:a16="http://schemas.microsoft.com/office/drawing/2014/main" id="{541F7E1C-17D2-4315-B0C7-0B719C14EB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69" name="Text Box 747">
          <a:extLst>
            <a:ext uri="{FF2B5EF4-FFF2-40B4-BE49-F238E27FC236}">
              <a16:creationId xmlns:a16="http://schemas.microsoft.com/office/drawing/2014/main" id="{A2F03E97-BADE-4428-B095-6DA5F38288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0" name="Text Box 748">
          <a:extLst>
            <a:ext uri="{FF2B5EF4-FFF2-40B4-BE49-F238E27FC236}">
              <a16:creationId xmlns:a16="http://schemas.microsoft.com/office/drawing/2014/main" id="{D3F1B6A8-218E-48F1-97E4-3A7F7EE1C0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1" name="Text Box 749">
          <a:extLst>
            <a:ext uri="{FF2B5EF4-FFF2-40B4-BE49-F238E27FC236}">
              <a16:creationId xmlns:a16="http://schemas.microsoft.com/office/drawing/2014/main" id="{703D5FE0-F365-4CBC-9134-2F14D3DC5D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72" name="Text Box 750">
          <a:extLst>
            <a:ext uri="{FF2B5EF4-FFF2-40B4-BE49-F238E27FC236}">
              <a16:creationId xmlns:a16="http://schemas.microsoft.com/office/drawing/2014/main" id="{27AF9504-60D4-4185-80AF-CD15B071E9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3" name="Text Box 751">
          <a:extLst>
            <a:ext uri="{FF2B5EF4-FFF2-40B4-BE49-F238E27FC236}">
              <a16:creationId xmlns:a16="http://schemas.microsoft.com/office/drawing/2014/main" id="{C53DFB0F-26AB-458A-89E0-D61C196E81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4" name="Text Box 752">
          <a:extLst>
            <a:ext uri="{FF2B5EF4-FFF2-40B4-BE49-F238E27FC236}">
              <a16:creationId xmlns:a16="http://schemas.microsoft.com/office/drawing/2014/main" id="{55F12E10-71DF-44A3-91AD-3C5596CAA05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75" name="Text Box 753">
          <a:extLst>
            <a:ext uri="{FF2B5EF4-FFF2-40B4-BE49-F238E27FC236}">
              <a16:creationId xmlns:a16="http://schemas.microsoft.com/office/drawing/2014/main" id="{C37C716A-EFAB-49DD-955B-303E5AE201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6" name="Text Box 754">
          <a:extLst>
            <a:ext uri="{FF2B5EF4-FFF2-40B4-BE49-F238E27FC236}">
              <a16:creationId xmlns:a16="http://schemas.microsoft.com/office/drawing/2014/main" id="{67538261-37E4-4FDD-9E7C-5C88A0F02A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7" name="Text Box 755">
          <a:extLst>
            <a:ext uri="{FF2B5EF4-FFF2-40B4-BE49-F238E27FC236}">
              <a16:creationId xmlns:a16="http://schemas.microsoft.com/office/drawing/2014/main" id="{D80F5B01-C8CC-4D1C-A1B4-62B3924971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78" name="Text Box 756">
          <a:extLst>
            <a:ext uri="{FF2B5EF4-FFF2-40B4-BE49-F238E27FC236}">
              <a16:creationId xmlns:a16="http://schemas.microsoft.com/office/drawing/2014/main" id="{6F04A54E-C86A-4201-9A4C-10DDD7620C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9" name="Text Box 757">
          <a:extLst>
            <a:ext uri="{FF2B5EF4-FFF2-40B4-BE49-F238E27FC236}">
              <a16:creationId xmlns:a16="http://schemas.microsoft.com/office/drawing/2014/main" id="{FD547F22-FFA4-49E6-B1EE-CF6A1DB830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0" name="Text Box 758">
          <a:extLst>
            <a:ext uri="{FF2B5EF4-FFF2-40B4-BE49-F238E27FC236}">
              <a16:creationId xmlns:a16="http://schemas.microsoft.com/office/drawing/2014/main" id="{6F71B7EF-6A70-4C62-9BC0-83ED7AFEA8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81" name="Text Box 759">
          <a:extLst>
            <a:ext uri="{FF2B5EF4-FFF2-40B4-BE49-F238E27FC236}">
              <a16:creationId xmlns:a16="http://schemas.microsoft.com/office/drawing/2014/main" id="{E25EE41A-F555-490B-9D32-EDADC6F7EA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82" name="Text Box 760">
          <a:extLst>
            <a:ext uri="{FF2B5EF4-FFF2-40B4-BE49-F238E27FC236}">
              <a16:creationId xmlns:a16="http://schemas.microsoft.com/office/drawing/2014/main" id="{B4202363-1241-4FEF-A49A-ED3F789B97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3" name="Text Box 761">
          <a:extLst>
            <a:ext uri="{FF2B5EF4-FFF2-40B4-BE49-F238E27FC236}">
              <a16:creationId xmlns:a16="http://schemas.microsoft.com/office/drawing/2014/main" id="{70F8370F-73EC-43CA-A1A0-8656EEA63A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4" name="Text Box 762">
          <a:extLst>
            <a:ext uri="{FF2B5EF4-FFF2-40B4-BE49-F238E27FC236}">
              <a16:creationId xmlns:a16="http://schemas.microsoft.com/office/drawing/2014/main" id="{9F7B5548-C894-411D-A3C3-3CB5FD4A73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85" name="Text Box 763">
          <a:extLst>
            <a:ext uri="{FF2B5EF4-FFF2-40B4-BE49-F238E27FC236}">
              <a16:creationId xmlns:a16="http://schemas.microsoft.com/office/drawing/2014/main" id="{DABEB148-B368-4FFF-BD2A-AADFC19A3D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6" name="Text Box 764">
          <a:extLst>
            <a:ext uri="{FF2B5EF4-FFF2-40B4-BE49-F238E27FC236}">
              <a16:creationId xmlns:a16="http://schemas.microsoft.com/office/drawing/2014/main" id="{23604041-8D26-4D0C-9E03-61ADE9ADA7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7" name="Text Box 765">
          <a:extLst>
            <a:ext uri="{FF2B5EF4-FFF2-40B4-BE49-F238E27FC236}">
              <a16:creationId xmlns:a16="http://schemas.microsoft.com/office/drawing/2014/main" id="{89F4E334-570F-4251-A019-1B9416E073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88" name="Text Box 766">
          <a:extLst>
            <a:ext uri="{FF2B5EF4-FFF2-40B4-BE49-F238E27FC236}">
              <a16:creationId xmlns:a16="http://schemas.microsoft.com/office/drawing/2014/main" id="{B8F1C022-12F6-4963-AFBB-6DEE194DAB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9" name="Text Box 767">
          <a:extLst>
            <a:ext uri="{FF2B5EF4-FFF2-40B4-BE49-F238E27FC236}">
              <a16:creationId xmlns:a16="http://schemas.microsoft.com/office/drawing/2014/main" id="{951F8F19-AA3C-417E-A3AE-0D56051CBA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0" name="Text Box 768">
          <a:extLst>
            <a:ext uri="{FF2B5EF4-FFF2-40B4-BE49-F238E27FC236}">
              <a16:creationId xmlns:a16="http://schemas.microsoft.com/office/drawing/2014/main" id="{06A8850D-8C4C-4A7D-9455-4B205CEB56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91" name="Text Box 769">
          <a:extLst>
            <a:ext uri="{FF2B5EF4-FFF2-40B4-BE49-F238E27FC236}">
              <a16:creationId xmlns:a16="http://schemas.microsoft.com/office/drawing/2014/main" id="{0EB4C1A0-018A-4FAD-B8D0-5146A4E076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2" name="Text Box 770">
          <a:extLst>
            <a:ext uri="{FF2B5EF4-FFF2-40B4-BE49-F238E27FC236}">
              <a16:creationId xmlns:a16="http://schemas.microsoft.com/office/drawing/2014/main" id="{467763C0-A5DD-4647-959C-E8367A96C7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3" name="Text Box 771">
          <a:extLst>
            <a:ext uri="{FF2B5EF4-FFF2-40B4-BE49-F238E27FC236}">
              <a16:creationId xmlns:a16="http://schemas.microsoft.com/office/drawing/2014/main" id="{2ADFAB81-3BB3-40B4-BB75-ED092DFDDC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94" name="Text Box 772">
          <a:extLst>
            <a:ext uri="{FF2B5EF4-FFF2-40B4-BE49-F238E27FC236}">
              <a16:creationId xmlns:a16="http://schemas.microsoft.com/office/drawing/2014/main" id="{DD40BACD-7C35-4082-B136-443158D440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5" name="Text Box 773">
          <a:extLst>
            <a:ext uri="{FF2B5EF4-FFF2-40B4-BE49-F238E27FC236}">
              <a16:creationId xmlns:a16="http://schemas.microsoft.com/office/drawing/2014/main" id="{85BE3CF8-E5A5-4E3F-B784-A91D09E4A4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6" name="Text Box 774">
          <a:extLst>
            <a:ext uri="{FF2B5EF4-FFF2-40B4-BE49-F238E27FC236}">
              <a16:creationId xmlns:a16="http://schemas.microsoft.com/office/drawing/2014/main" id="{9F65EC1E-9CFA-4F05-87A9-A5D012CB67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97" name="Text Box 775">
          <a:extLst>
            <a:ext uri="{FF2B5EF4-FFF2-40B4-BE49-F238E27FC236}">
              <a16:creationId xmlns:a16="http://schemas.microsoft.com/office/drawing/2014/main" id="{0C9DC28C-47CE-4F05-A571-FC5933BA067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8" name="Text Box 776">
          <a:extLst>
            <a:ext uri="{FF2B5EF4-FFF2-40B4-BE49-F238E27FC236}">
              <a16:creationId xmlns:a16="http://schemas.microsoft.com/office/drawing/2014/main" id="{651FDEEC-D8CD-4ADD-A7F1-47E672CAA8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9" name="Text Box 777">
          <a:extLst>
            <a:ext uri="{FF2B5EF4-FFF2-40B4-BE49-F238E27FC236}">
              <a16:creationId xmlns:a16="http://schemas.microsoft.com/office/drawing/2014/main" id="{9E623DF0-7553-4C33-872D-2A4BAA7D37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00" name="Text Box 778">
          <a:extLst>
            <a:ext uri="{FF2B5EF4-FFF2-40B4-BE49-F238E27FC236}">
              <a16:creationId xmlns:a16="http://schemas.microsoft.com/office/drawing/2014/main" id="{36109F21-E9C0-4211-870F-CA654CE0A5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01" name="Text Box 779">
          <a:extLst>
            <a:ext uri="{FF2B5EF4-FFF2-40B4-BE49-F238E27FC236}">
              <a16:creationId xmlns:a16="http://schemas.microsoft.com/office/drawing/2014/main" id="{5FC40AE8-5EC1-4CF6-BF6E-42499353F5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2" name="Text Box 780">
          <a:extLst>
            <a:ext uri="{FF2B5EF4-FFF2-40B4-BE49-F238E27FC236}">
              <a16:creationId xmlns:a16="http://schemas.microsoft.com/office/drawing/2014/main" id="{ACC02A95-20A8-4844-98BF-4CAE33FFF4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3" name="Text Box 781">
          <a:extLst>
            <a:ext uri="{FF2B5EF4-FFF2-40B4-BE49-F238E27FC236}">
              <a16:creationId xmlns:a16="http://schemas.microsoft.com/office/drawing/2014/main" id="{6094F65D-6F07-4EF8-B309-09AC0908A6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04" name="Text Box 782">
          <a:extLst>
            <a:ext uri="{FF2B5EF4-FFF2-40B4-BE49-F238E27FC236}">
              <a16:creationId xmlns:a16="http://schemas.microsoft.com/office/drawing/2014/main" id="{CF99C905-6ABD-428B-A230-D7DCDA521B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5" name="Text Box 783">
          <a:extLst>
            <a:ext uri="{FF2B5EF4-FFF2-40B4-BE49-F238E27FC236}">
              <a16:creationId xmlns:a16="http://schemas.microsoft.com/office/drawing/2014/main" id="{632D4EDB-CF57-4354-8872-330654ADEC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6" name="Text Box 784">
          <a:extLst>
            <a:ext uri="{FF2B5EF4-FFF2-40B4-BE49-F238E27FC236}">
              <a16:creationId xmlns:a16="http://schemas.microsoft.com/office/drawing/2014/main" id="{66B96077-529C-44FD-AA56-7A24E0EB50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07" name="Text Box 785">
          <a:extLst>
            <a:ext uri="{FF2B5EF4-FFF2-40B4-BE49-F238E27FC236}">
              <a16:creationId xmlns:a16="http://schemas.microsoft.com/office/drawing/2014/main" id="{D641BB29-CA8D-4B46-9C6C-A46DE8CEA2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8" name="Text Box 786">
          <a:extLst>
            <a:ext uri="{FF2B5EF4-FFF2-40B4-BE49-F238E27FC236}">
              <a16:creationId xmlns:a16="http://schemas.microsoft.com/office/drawing/2014/main" id="{7ABF4924-45A1-4249-A824-A9A7409B05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9" name="Text Box 787">
          <a:extLst>
            <a:ext uri="{FF2B5EF4-FFF2-40B4-BE49-F238E27FC236}">
              <a16:creationId xmlns:a16="http://schemas.microsoft.com/office/drawing/2014/main" id="{B2559406-2B66-4774-9296-62C617E106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10" name="Text Box 788">
          <a:extLst>
            <a:ext uri="{FF2B5EF4-FFF2-40B4-BE49-F238E27FC236}">
              <a16:creationId xmlns:a16="http://schemas.microsoft.com/office/drawing/2014/main" id="{932132C2-A733-48DA-B737-E956FEDD4B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1" name="Text Box 789">
          <a:extLst>
            <a:ext uri="{FF2B5EF4-FFF2-40B4-BE49-F238E27FC236}">
              <a16:creationId xmlns:a16="http://schemas.microsoft.com/office/drawing/2014/main" id="{1DC4D205-121B-4779-BA64-456E8FB4AA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2" name="Text Box 790">
          <a:extLst>
            <a:ext uri="{FF2B5EF4-FFF2-40B4-BE49-F238E27FC236}">
              <a16:creationId xmlns:a16="http://schemas.microsoft.com/office/drawing/2014/main" id="{A9109DB2-8522-44AD-9750-7B6E4E45DD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13" name="Text Box 791">
          <a:extLst>
            <a:ext uri="{FF2B5EF4-FFF2-40B4-BE49-F238E27FC236}">
              <a16:creationId xmlns:a16="http://schemas.microsoft.com/office/drawing/2014/main" id="{AEB655A3-E563-4BB3-A991-1CBF954B03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4" name="Text Box 792">
          <a:extLst>
            <a:ext uri="{FF2B5EF4-FFF2-40B4-BE49-F238E27FC236}">
              <a16:creationId xmlns:a16="http://schemas.microsoft.com/office/drawing/2014/main" id="{5190D195-50C7-42A4-A06D-4744F28091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5" name="Text Box 793">
          <a:extLst>
            <a:ext uri="{FF2B5EF4-FFF2-40B4-BE49-F238E27FC236}">
              <a16:creationId xmlns:a16="http://schemas.microsoft.com/office/drawing/2014/main" id="{0F99FEDB-99CB-4FC3-87D2-034C4D11A7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16" name="Text Box 794">
          <a:extLst>
            <a:ext uri="{FF2B5EF4-FFF2-40B4-BE49-F238E27FC236}">
              <a16:creationId xmlns:a16="http://schemas.microsoft.com/office/drawing/2014/main" id="{7B284AAF-C5D9-4BA8-8074-B50BC29BDC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7" name="Text Box 795">
          <a:extLst>
            <a:ext uri="{FF2B5EF4-FFF2-40B4-BE49-F238E27FC236}">
              <a16:creationId xmlns:a16="http://schemas.microsoft.com/office/drawing/2014/main" id="{AAADEF92-93F7-445D-B75B-A511538068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8" name="Text Box 796">
          <a:extLst>
            <a:ext uri="{FF2B5EF4-FFF2-40B4-BE49-F238E27FC236}">
              <a16:creationId xmlns:a16="http://schemas.microsoft.com/office/drawing/2014/main" id="{E16A0E05-4ED3-4765-AC5B-46EECEA500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19" name="Text Box 797">
          <a:extLst>
            <a:ext uri="{FF2B5EF4-FFF2-40B4-BE49-F238E27FC236}">
              <a16:creationId xmlns:a16="http://schemas.microsoft.com/office/drawing/2014/main" id="{0F9B2B0D-7338-4DAF-8164-35854631B3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20" name="Text Box 798">
          <a:extLst>
            <a:ext uri="{FF2B5EF4-FFF2-40B4-BE49-F238E27FC236}">
              <a16:creationId xmlns:a16="http://schemas.microsoft.com/office/drawing/2014/main" id="{C0A56AE1-8CB9-48D9-A77F-14F7A7608B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1" name="Text Box 799">
          <a:extLst>
            <a:ext uri="{FF2B5EF4-FFF2-40B4-BE49-F238E27FC236}">
              <a16:creationId xmlns:a16="http://schemas.microsoft.com/office/drawing/2014/main" id="{99000930-6D0D-4AC8-B161-F2047A0907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2" name="Text Box 800">
          <a:extLst>
            <a:ext uri="{FF2B5EF4-FFF2-40B4-BE49-F238E27FC236}">
              <a16:creationId xmlns:a16="http://schemas.microsoft.com/office/drawing/2014/main" id="{A2707598-711A-42B7-87BD-FDF6C354CC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23" name="Text Box 801">
          <a:extLst>
            <a:ext uri="{FF2B5EF4-FFF2-40B4-BE49-F238E27FC236}">
              <a16:creationId xmlns:a16="http://schemas.microsoft.com/office/drawing/2014/main" id="{B981B9A3-F6FB-4B5F-A8BE-C1C7636231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4" name="Text Box 802">
          <a:extLst>
            <a:ext uri="{FF2B5EF4-FFF2-40B4-BE49-F238E27FC236}">
              <a16:creationId xmlns:a16="http://schemas.microsoft.com/office/drawing/2014/main" id="{7BEAD357-47F2-41BC-A251-27D720EC06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5" name="Text Box 803">
          <a:extLst>
            <a:ext uri="{FF2B5EF4-FFF2-40B4-BE49-F238E27FC236}">
              <a16:creationId xmlns:a16="http://schemas.microsoft.com/office/drawing/2014/main" id="{97BDDDAB-69F3-4677-B1DE-41C20113BD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26" name="Text Box 804">
          <a:extLst>
            <a:ext uri="{FF2B5EF4-FFF2-40B4-BE49-F238E27FC236}">
              <a16:creationId xmlns:a16="http://schemas.microsoft.com/office/drawing/2014/main" id="{A6764A6B-416C-4F0B-B2BD-CAD82399E2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7" name="Text Box 805">
          <a:extLst>
            <a:ext uri="{FF2B5EF4-FFF2-40B4-BE49-F238E27FC236}">
              <a16:creationId xmlns:a16="http://schemas.microsoft.com/office/drawing/2014/main" id="{DEFFA2DE-791A-40E8-B16A-569B833CE4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8" name="Text Box 806">
          <a:extLst>
            <a:ext uri="{FF2B5EF4-FFF2-40B4-BE49-F238E27FC236}">
              <a16:creationId xmlns:a16="http://schemas.microsoft.com/office/drawing/2014/main" id="{4D5A7B81-765A-4E4D-B8CA-95E9DED6CC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29" name="Text Box 807">
          <a:extLst>
            <a:ext uri="{FF2B5EF4-FFF2-40B4-BE49-F238E27FC236}">
              <a16:creationId xmlns:a16="http://schemas.microsoft.com/office/drawing/2014/main" id="{DD52402C-62B0-4F97-8231-183293F334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0" name="Text Box 808">
          <a:extLst>
            <a:ext uri="{FF2B5EF4-FFF2-40B4-BE49-F238E27FC236}">
              <a16:creationId xmlns:a16="http://schemas.microsoft.com/office/drawing/2014/main" id="{9F3590B5-A261-47AF-BEB4-099287EB8C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1" name="Text Box 809">
          <a:extLst>
            <a:ext uri="{FF2B5EF4-FFF2-40B4-BE49-F238E27FC236}">
              <a16:creationId xmlns:a16="http://schemas.microsoft.com/office/drawing/2014/main" id="{26B3AD68-A5DD-4FD6-ADF7-641220C972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32" name="Text Box 810">
          <a:extLst>
            <a:ext uri="{FF2B5EF4-FFF2-40B4-BE49-F238E27FC236}">
              <a16:creationId xmlns:a16="http://schemas.microsoft.com/office/drawing/2014/main" id="{5B209D95-B086-42F0-B6EB-16CD106AA1D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3" name="Text Box 811">
          <a:extLst>
            <a:ext uri="{FF2B5EF4-FFF2-40B4-BE49-F238E27FC236}">
              <a16:creationId xmlns:a16="http://schemas.microsoft.com/office/drawing/2014/main" id="{1CE72A70-782B-449E-8F28-F6D7643E70D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4" name="Text Box 812">
          <a:extLst>
            <a:ext uri="{FF2B5EF4-FFF2-40B4-BE49-F238E27FC236}">
              <a16:creationId xmlns:a16="http://schemas.microsoft.com/office/drawing/2014/main" id="{B5528C6D-34D8-4304-91DE-D003971D90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35" name="Text Box 813">
          <a:extLst>
            <a:ext uri="{FF2B5EF4-FFF2-40B4-BE49-F238E27FC236}">
              <a16:creationId xmlns:a16="http://schemas.microsoft.com/office/drawing/2014/main" id="{5511EAD1-0735-42DE-8226-4714BFDAAF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6" name="Text Box 814">
          <a:extLst>
            <a:ext uri="{FF2B5EF4-FFF2-40B4-BE49-F238E27FC236}">
              <a16:creationId xmlns:a16="http://schemas.microsoft.com/office/drawing/2014/main" id="{DBB573BA-96B2-48D0-826A-AB8FC89809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7" name="Text Box 815">
          <a:extLst>
            <a:ext uri="{FF2B5EF4-FFF2-40B4-BE49-F238E27FC236}">
              <a16:creationId xmlns:a16="http://schemas.microsoft.com/office/drawing/2014/main" id="{88CB1598-8C56-47A5-999D-B5C03EBDE0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38" name="Text Box 816">
          <a:extLst>
            <a:ext uri="{FF2B5EF4-FFF2-40B4-BE49-F238E27FC236}">
              <a16:creationId xmlns:a16="http://schemas.microsoft.com/office/drawing/2014/main" id="{071B4F2E-6016-4174-863A-1617833CFF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39" name="Text Box 817">
          <a:extLst>
            <a:ext uri="{FF2B5EF4-FFF2-40B4-BE49-F238E27FC236}">
              <a16:creationId xmlns:a16="http://schemas.microsoft.com/office/drawing/2014/main" id="{5F8111B4-2289-4847-A6B7-C7F6559225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0" name="Text Box 818">
          <a:extLst>
            <a:ext uri="{FF2B5EF4-FFF2-40B4-BE49-F238E27FC236}">
              <a16:creationId xmlns:a16="http://schemas.microsoft.com/office/drawing/2014/main" id="{EC8227CC-1F74-4C64-8B2E-7C5AB4D982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1" name="Text Box 819">
          <a:extLst>
            <a:ext uri="{FF2B5EF4-FFF2-40B4-BE49-F238E27FC236}">
              <a16:creationId xmlns:a16="http://schemas.microsoft.com/office/drawing/2014/main" id="{BDAAE3AA-DAA2-4F85-8009-97342F217B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42" name="Text Box 820">
          <a:extLst>
            <a:ext uri="{FF2B5EF4-FFF2-40B4-BE49-F238E27FC236}">
              <a16:creationId xmlns:a16="http://schemas.microsoft.com/office/drawing/2014/main" id="{A9CF0646-25D4-4F51-8890-FDA7E72260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3" name="Text Box 821">
          <a:extLst>
            <a:ext uri="{FF2B5EF4-FFF2-40B4-BE49-F238E27FC236}">
              <a16:creationId xmlns:a16="http://schemas.microsoft.com/office/drawing/2014/main" id="{0CA49427-9657-470E-8B50-396D1C48EE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4" name="Text Box 822">
          <a:extLst>
            <a:ext uri="{FF2B5EF4-FFF2-40B4-BE49-F238E27FC236}">
              <a16:creationId xmlns:a16="http://schemas.microsoft.com/office/drawing/2014/main" id="{85516D86-FE47-45E9-A366-0599C55DAA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45" name="Text Box 823">
          <a:extLst>
            <a:ext uri="{FF2B5EF4-FFF2-40B4-BE49-F238E27FC236}">
              <a16:creationId xmlns:a16="http://schemas.microsoft.com/office/drawing/2014/main" id="{44FA2FDA-3BC8-428F-8D54-DBE1CD4F63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6" name="Text Box 824">
          <a:extLst>
            <a:ext uri="{FF2B5EF4-FFF2-40B4-BE49-F238E27FC236}">
              <a16:creationId xmlns:a16="http://schemas.microsoft.com/office/drawing/2014/main" id="{96AFC9AE-631E-44E8-817F-E35823635A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7" name="Text Box 825">
          <a:extLst>
            <a:ext uri="{FF2B5EF4-FFF2-40B4-BE49-F238E27FC236}">
              <a16:creationId xmlns:a16="http://schemas.microsoft.com/office/drawing/2014/main" id="{64336E98-EFCB-4AD9-8471-BD5921E696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48" name="Text Box 826">
          <a:extLst>
            <a:ext uri="{FF2B5EF4-FFF2-40B4-BE49-F238E27FC236}">
              <a16:creationId xmlns:a16="http://schemas.microsoft.com/office/drawing/2014/main" id="{8C012E77-ED8D-434F-A529-EED3B1FFBB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9" name="Text Box 827">
          <a:extLst>
            <a:ext uri="{FF2B5EF4-FFF2-40B4-BE49-F238E27FC236}">
              <a16:creationId xmlns:a16="http://schemas.microsoft.com/office/drawing/2014/main" id="{CD015D80-5C56-4F76-8BBC-56D05C173D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0" name="Text Box 828">
          <a:extLst>
            <a:ext uri="{FF2B5EF4-FFF2-40B4-BE49-F238E27FC236}">
              <a16:creationId xmlns:a16="http://schemas.microsoft.com/office/drawing/2014/main" id="{C7EF8086-219C-48E6-9591-D17663F588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51" name="Text Box 829">
          <a:extLst>
            <a:ext uri="{FF2B5EF4-FFF2-40B4-BE49-F238E27FC236}">
              <a16:creationId xmlns:a16="http://schemas.microsoft.com/office/drawing/2014/main" id="{A7C9A2B1-7D26-4A59-B777-6D711CA5BE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2" name="Text Box 830">
          <a:extLst>
            <a:ext uri="{FF2B5EF4-FFF2-40B4-BE49-F238E27FC236}">
              <a16:creationId xmlns:a16="http://schemas.microsoft.com/office/drawing/2014/main" id="{442BE34E-A5BD-48D9-90CD-CB1BAB3CC7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3" name="Text Box 831">
          <a:extLst>
            <a:ext uri="{FF2B5EF4-FFF2-40B4-BE49-F238E27FC236}">
              <a16:creationId xmlns:a16="http://schemas.microsoft.com/office/drawing/2014/main" id="{462C25AC-9B30-4F08-BDEA-60B6509C1B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54" name="Text Box 832">
          <a:extLst>
            <a:ext uri="{FF2B5EF4-FFF2-40B4-BE49-F238E27FC236}">
              <a16:creationId xmlns:a16="http://schemas.microsoft.com/office/drawing/2014/main" id="{83937E2D-2E34-4510-9413-F46A26A1FF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5" name="Text Box 833">
          <a:extLst>
            <a:ext uri="{FF2B5EF4-FFF2-40B4-BE49-F238E27FC236}">
              <a16:creationId xmlns:a16="http://schemas.microsoft.com/office/drawing/2014/main" id="{AF723D3C-D815-49E6-BAFB-B501D55C22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6" name="Text Box 834">
          <a:extLst>
            <a:ext uri="{FF2B5EF4-FFF2-40B4-BE49-F238E27FC236}">
              <a16:creationId xmlns:a16="http://schemas.microsoft.com/office/drawing/2014/main" id="{A683FE09-458F-4723-BE87-E7CE949B49D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57" name="Text Box 835">
          <a:extLst>
            <a:ext uri="{FF2B5EF4-FFF2-40B4-BE49-F238E27FC236}">
              <a16:creationId xmlns:a16="http://schemas.microsoft.com/office/drawing/2014/main" id="{A3A28355-AE56-4FE8-9B35-F797BEADFC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58" name="Text Box 836">
          <a:extLst>
            <a:ext uri="{FF2B5EF4-FFF2-40B4-BE49-F238E27FC236}">
              <a16:creationId xmlns:a16="http://schemas.microsoft.com/office/drawing/2014/main" id="{7ABE7A3F-1ECC-4218-9AE5-863EAD28C0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9" name="Text Box 837">
          <a:extLst>
            <a:ext uri="{FF2B5EF4-FFF2-40B4-BE49-F238E27FC236}">
              <a16:creationId xmlns:a16="http://schemas.microsoft.com/office/drawing/2014/main" id="{7E6E9621-C27D-4F83-9C33-4489B1D91B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0" name="Text Box 838">
          <a:extLst>
            <a:ext uri="{FF2B5EF4-FFF2-40B4-BE49-F238E27FC236}">
              <a16:creationId xmlns:a16="http://schemas.microsoft.com/office/drawing/2014/main" id="{B57DD7AF-B88A-4219-A031-7C4E66A9B6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61" name="Text Box 839">
          <a:extLst>
            <a:ext uri="{FF2B5EF4-FFF2-40B4-BE49-F238E27FC236}">
              <a16:creationId xmlns:a16="http://schemas.microsoft.com/office/drawing/2014/main" id="{367EAEA5-8F52-410B-B9CE-1CBDA8DCB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2" name="Text Box 840">
          <a:extLst>
            <a:ext uri="{FF2B5EF4-FFF2-40B4-BE49-F238E27FC236}">
              <a16:creationId xmlns:a16="http://schemas.microsoft.com/office/drawing/2014/main" id="{FE2A627B-BB7B-4110-A903-C62727E2EF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3" name="Text Box 841">
          <a:extLst>
            <a:ext uri="{FF2B5EF4-FFF2-40B4-BE49-F238E27FC236}">
              <a16:creationId xmlns:a16="http://schemas.microsoft.com/office/drawing/2014/main" id="{ADFF1C4C-987A-4390-9FEB-FDDD7795D6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64" name="Text Box 842">
          <a:extLst>
            <a:ext uri="{FF2B5EF4-FFF2-40B4-BE49-F238E27FC236}">
              <a16:creationId xmlns:a16="http://schemas.microsoft.com/office/drawing/2014/main" id="{50693A8C-C94E-4AE0-A9A3-301F30164C6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5" name="Text Box 843">
          <a:extLst>
            <a:ext uri="{FF2B5EF4-FFF2-40B4-BE49-F238E27FC236}">
              <a16:creationId xmlns:a16="http://schemas.microsoft.com/office/drawing/2014/main" id="{86A25BA2-9B38-4489-8400-608C321CBF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6" name="Text Box 844">
          <a:extLst>
            <a:ext uri="{FF2B5EF4-FFF2-40B4-BE49-F238E27FC236}">
              <a16:creationId xmlns:a16="http://schemas.microsoft.com/office/drawing/2014/main" id="{6741948B-3A1B-4197-BBE3-F4B303F095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67" name="Text Box 845">
          <a:extLst>
            <a:ext uri="{FF2B5EF4-FFF2-40B4-BE49-F238E27FC236}">
              <a16:creationId xmlns:a16="http://schemas.microsoft.com/office/drawing/2014/main" id="{82528440-9AAA-4CBB-995C-D45BEAE069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8" name="Text Box 846">
          <a:extLst>
            <a:ext uri="{FF2B5EF4-FFF2-40B4-BE49-F238E27FC236}">
              <a16:creationId xmlns:a16="http://schemas.microsoft.com/office/drawing/2014/main" id="{0D19281D-53CA-4B20-BA6C-A05B5BE278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9" name="Text Box 847">
          <a:extLst>
            <a:ext uri="{FF2B5EF4-FFF2-40B4-BE49-F238E27FC236}">
              <a16:creationId xmlns:a16="http://schemas.microsoft.com/office/drawing/2014/main" id="{600D44CC-D6B9-47B1-BAFA-2C6A8D9903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70" name="Text Box 848">
          <a:extLst>
            <a:ext uri="{FF2B5EF4-FFF2-40B4-BE49-F238E27FC236}">
              <a16:creationId xmlns:a16="http://schemas.microsoft.com/office/drawing/2014/main" id="{79A2F942-39CC-4A77-81D4-134CB46DAF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1" name="Text Box 849">
          <a:extLst>
            <a:ext uri="{FF2B5EF4-FFF2-40B4-BE49-F238E27FC236}">
              <a16:creationId xmlns:a16="http://schemas.microsoft.com/office/drawing/2014/main" id="{85046F97-849D-4425-857F-869757BFCA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2" name="Text Box 850">
          <a:extLst>
            <a:ext uri="{FF2B5EF4-FFF2-40B4-BE49-F238E27FC236}">
              <a16:creationId xmlns:a16="http://schemas.microsoft.com/office/drawing/2014/main" id="{48BDF6AF-1B71-4447-B85F-204E1271C2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73" name="Text Box 851">
          <a:extLst>
            <a:ext uri="{FF2B5EF4-FFF2-40B4-BE49-F238E27FC236}">
              <a16:creationId xmlns:a16="http://schemas.microsoft.com/office/drawing/2014/main" id="{865791F5-ADA2-4615-A824-71A8459B62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4" name="Text Box 852">
          <a:extLst>
            <a:ext uri="{FF2B5EF4-FFF2-40B4-BE49-F238E27FC236}">
              <a16:creationId xmlns:a16="http://schemas.microsoft.com/office/drawing/2014/main" id="{C0D19752-8B94-4A0D-B7BB-97FF0458DCB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5" name="Text Box 853">
          <a:extLst>
            <a:ext uri="{FF2B5EF4-FFF2-40B4-BE49-F238E27FC236}">
              <a16:creationId xmlns:a16="http://schemas.microsoft.com/office/drawing/2014/main" id="{F1240C49-0F1E-4B8C-B810-DCC6CBB3F9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76" name="Text Box 854">
          <a:extLst>
            <a:ext uri="{FF2B5EF4-FFF2-40B4-BE49-F238E27FC236}">
              <a16:creationId xmlns:a16="http://schemas.microsoft.com/office/drawing/2014/main" id="{B0F69FC8-339E-4C39-8E72-F7351A7BBF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77" name="Text Box 855">
          <a:extLst>
            <a:ext uri="{FF2B5EF4-FFF2-40B4-BE49-F238E27FC236}">
              <a16:creationId xmlns:a16="http://schemas.microsoft.com/office/drawing/2014/main" id="{CCC75045-DD3B-41DB-B247-5C273942B8C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8" name="Text Box 856">
          <a:extLst>
            <a:ext uri="{FF2B5EF4-FFF2-40B4-BE49-F238E27FC236}">
              <a16:creationId xmlns:a16="http://schemas.microsoft.com/office/drawing/2014/main" id="{8ABCEDAE-8705-4494-8A49-1951802F8F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9" name="Text Box 857">
          <a:extLst>
            <a:ext uri="{FF2B5EF4-FFF2-40B4-BE49-F238E27FC236}">
              <a16:creationId xmlns:a16="http://schemas.microsoft.com/office/drawing/2014/main" id="{15E60AA8-C760-4D20-973C-15EDEDE816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80" name="Text Box 858">
          <a:extLst>
            <a:ext uri="{FF2B5EF4-FFF2-40B4-BE49-F238E27FC236}">
              <a16:creationId xmlns:a16="http://schemas.microsoft.com/office/drawing/2014/main" id="{4746B96C-F090-4817-8D86-CCB4AE82EC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1" name="Text Box 859">
          <a:extLst>
            <a:ext uri="{FF2B5EF4-FFF2-40B4-BE49-F238E27FC236}">
              <a16:creationId xmlns:a16="http://schemas.microsoft.com/office/drawing/2014/main" id="{BE7D8896-18C0-485A-A586-42E37BD663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2" name="Text Box 860">
          <a:extLst>
            <a:ext uri="{FF2B5EF4-FFF2-40B4-BE49-F238E27FC236}">
              <a16:creationId xmlns:a16="http://schemas.microsoft.com/office/drawing/2014/main" id="{F9F0A6EF-2D07-49C1-BDF5-5CB799A96E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83" name="Text Box 861">
          <a:extLst>
            <a:ext uri="{FF2B5EF4-FFF2-40B4-BE49-F238E27FC236}">
              <a16:creationId xmlns:a16="http://schemas.microsoft.com/office/drawing/2014/main" id="{4B259BEA-DEDD-4ABC-BFE6-30BD36F3D6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4" name="Text Box 862">
          <a:extLst>
            <a:ext uri="{FF2B5EF4-FFF2-40B4-BE49-F238E27FC236}">
              <a16:creationId xmlns:a16="http://schemas.microsoft.com/office/drawing/2014/main" id="{AD7D76E7-5A2D-4E29-A11B-D093A137A8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5" name="Text Box 863">
          <a:extLst>
            <a:ext uri="{FF2B5EF4-FFF2-40B4-BE49-F238E27FC236}">
              <a16:creationId xmlns:a16="http://schemas.microsoft.com/office/drawing/2014/main" id="{FD18896B-F7CF-4FB3-BF32-C6CD1864A5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86" name="Text Box 864">
          <a:extLst>
            <a:ext uri="{FF2B5EF4-FFF2-40B4-BE49-F238E27FC236}">
              <a16:creationId xmlns:a16="http://schemas.microsoft.com/office/drawing/2014/main" id="{4B9DD3DF-971E-4CC7-8E0C-5A7168B95A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7" name="Text Box 865">
          <a:extLst>
            <a:ext uri="{FF2B5EF4-FFF2-40B4-BE49-F238E27FC236}">
              <a16:creationId xmlns:a16="http://schemas.microsoft.com/office/drawing/2014/main" id="{0B835020-55AC-45AB-911E-C858D9DF37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8" name="Text Box 866">
          <a:extLst>
            <a:ext uri="{FF2B5EF4-FFF2-40B4-BE49-F238E27FC236}">
              <a16:creationId xmlns:a16="http://schemas.microsoft.com/office/drawing/2014/main" id="{4B8E5CD1-1B10-4255-94EB-FAA27ACDB3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89" name="Text Box 867">
          <a:extLst>
            <a:ext uri="{FF2B5EF4-FFF2-40B4-BE49-F238E27FC236}">
              <a16:creationId xmlns:a16="http://schemas.microsoft.com/office/drawing/2014/main" id="{D9726AFB-6D8E-43D8-81EE-FE9F055059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5390" name="Text Box 868">
          <a:extLst>
            <a:ext uri="{FF2B5EF4-FFF2-40B4-BE49-F238E27FC236}">
              <a16:creationId xmlns:a16="http://schemas.microsoft.com/office/drawing/2014/main" id="{0C473DBF-EE61-47AD-A5A6-68CAFCA4547B}"/>
            </a:ext>
          </a:extLst>
        </xdr:cNvPr>
        <xdr:cNvSpPr txBox="1">
          <a:spLocks noChangeArrowheads="1"/>
        </xdr:cNvSpPr>
      </xdr:nvSpPr>
      <xdr:spPr bwMode="auto">
        <a:xfrm>
          <a:off x="136445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5391" name="Text Box 869">
          <a:extLst>
            <a:ext uri="{FF2B5EF4-FFF2-40B4-BE49-F238E27FC236}">
              <a16:creationId xmlns:a16="http://schemas.microsoft.com/office/drawing/2014/main" id="{64648CFD-E252-4695-A9F8-ED2786D6147A}"/>
            </a:ext>
          </a:extLst>
        </xdr:cNvPr>
        <xdr:cNvSpPr txBox="1">
          <a:spLocks noChangeArrowheads="1"/>
        </xdr:cNvSpPr>
      </xdr:nvSpPr>
      <xdr:spPr bwMode="auto">
        <a:xfrm>
          <a:off x="31742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19</xdr:row>
      <xdr:rowOff>0</xdr:rowOff>
    </xdr:from>
    <xdr:ext cx="0" cy="38100"/>
    <xdr:sp macro="" textlink="">
      <xdr:nvSpPr>
        <xdr:cNvPr id="5392" name="Text Box 870">
          <a:extLst>
            <a:ext uri="{FF2B5EF4-FFF2-40B4-BE49-F238E27FC236}">
              <a16:creationId xmlns:a16="http://schemas.microsoft.com/office/drawing/2014/main" id="{6D244335-7A1C-40AA-9788-B32C44690C0E}"/>
            </a:ext>
          </a:extLst>
        </xdr:cNvPr>
        <xdr:cNvSpPr txBox="1">
          <a:spLocks noChangeArrowheads="1"/>
        </xdr:cNvSpPr>
      </xdr:nvSpPr>
      <xdr:spPr bwMode="auto">
        <a:xfrm>
          <a:off x="43172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93" name="Text Box 101">
          <a:extLst>
            <a:ext uri="{FF2B5EF4-FFF2-40B4-BE49-F238E27FC236}">
              <a16:creationId xmlns:a16="http://schemas.microsoft.com/office/drawing/2014/main" id="{B5AA46B6-D4D1-4B45-9189-281D383C09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94" name="Text Box 102">
          <a:extLst>
            <a:ext uri="{FF2B5EF4-FFF2-40B4-BE49-F238E27FC236}">
              <a16:creationId xmlns:a16="http://schemas.microsoft.com/office/drawing/2014/main" id="{399F61C8-1D95-48DC-B1D7-0AC6864EF6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5" name="Text Box 103">
          <a:extLst>
            <a:ext uri="{FF2B5EF4-FFF2-40B4-BE49-F238E27FC236}">
              <a16:creationId xmlns:a16="http://schemas.microsoft.com/office/drawing/2014/main" id="{1BA26295-1447-409F-BAD8-76AE7D2866D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6" name="Text Box 104">
          <a:extLst>
            <a:ext uri="{FF2B5EF4-FFF2-40B4-BE49-F238E27FC236}">
              <a16:creationId xmlns:a16="http://schemas.microsoft.com/office/drawing/2014/main" id="{ECEF4136-2A54-4CC2-A014-7DDF606BA9A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7" name="Text Box 105">
          <a:extLst>
            <a:ext uri="{FF2B5EF4-FFF2-40B4-BE49-F238E27FC236}">
              <a16:creationId xmlns:a16="http://schemas.microsoft.com/office/drawing/2014/main" id="{C0A76E8A-1A9B-49DA-821E-A568D565C3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8" name="Text Box 106">
          <a:extLst>
            <a:ext uri="{FF2B5EF4-FFF2-40B4-BE49-F238E27FC236}">
              <a16:creationId xmlns:a16="http://schemas.microsoft.com/office/drawing/2014/main" id="{98A78179-76A0-4EE8-A134-2A1053BEE8A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9" name="Text Box 107">
          <a:extLst>
            <a:ext uri="{FF2B5EF4-FFF2-40B4-BE49-F238E27FC236}">
              <a16:creationId xmlns:a16="http://schemas.microsoft.com/office/drawing/2014/main" id="{2B3D1620-5C98-41CA-AD1B-8052F3841A7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0" name="Text Box 108">
          <a:extLst>
            <a:ext uri="{FF2B5EF4-FFF2-40B4-BE49-F238E27FC236}">
              <a16:creationId xmlns:a16="http://schemas.microsoft.com/office/drawing/2014/main" id="{3EA2A9C2-1059-4DB7-B22C-CA3FE308E17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1" name="Text Box 109">
          <a:extLst>
            <a:ext uri="{FF2B5EF4-FFF2-40B4-BE49-F238E27FC236}">
              <a16:creationId xmlns:a16="http://schemas.microsoft.com/office/drawing/2014/main" id="{29598BF4-3355-46BA-BC5D-17ADDAB480A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2" name="Text Box 110">
          <a:extLst>
            <a:ext uri="{FF2B5EF4-FFF2-40B4-BE49-F238E27FC236}">
              <a16:creationId xmlns:a16="http://schemas.microsoft.com/office/drawing/2014/main" id="{6D4A0983-D461-4986-943D-28252B108D0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3" name="Text Box 111">
          <a:extLst>
            <a:ext uri="{FF2B5EF4-FFF2-40B4-BE49-F238E27FC236}">
              <a16:creationId xmlns:a16="http://schemas.microsoft.com/office/drawing/2014/main" id="{2C068F1C-DAD9-4858-917D-1610816268F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4" name="Text Box 112">
          <a:extLst>
            <a:ext uri="{FF2B5EF4-FFF2-40B4-BE49-F238E27FC236}">
              <a16:creationId xmlns:a16="http://schemas.microsoft.com/office/drawing/2014/main" id="{F125DB6C-02B9-491C-B2F9-95D91E01F3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5" name="Text Box 113">
          <a:extLst>
            <a:ext uri="{FF2B5EF4-FFF2-40B4-BE49-F238E27FC236}">
              <a16:creationId xmlns:a16="http://schemas.microsoft.com/office/drawing/2014/main" id="{68C9AF87-EDD1-4AC6-8B34-038A4B8A044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6" name="Text Box 114">
          <a:extLst>
            <a:ext uri="{FF2B5EF4-FFF2-40B4-BE49-F238E27FC236}">
              <a16:creationId xmlns:a16="http://schemas.microsoft.com/office/drawing/2014/main" id="{C01232FF-510C-46D9-B04A-ABA5F90DDC5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7" name="Text Box 115">
          <a:extLst>
            <a:ext uri="{FF2B5EF4-FFF2-40B4-BE49-F238E27FC236}">
              <a16:creationId xmlns:a16="http://schemas.microsoft.com/office/drawing/2014/main" id="{9EF48F07-0AD0-416E-99EE-382D15F7C70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8" name="Text Box 116">
          <a:extLst>
            <a:ext uri="{FF2B5EF4-FFF2-40B4-BE49-F238E27FC236}">
              <a16:creationId xmlns:a16="http://schemas.microsoft.com/office/drawing/2014/main" id="{E314E8DE-9357-4CB6-B5B6-4A4752DC803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9" name="Text Box 117">
          <a:extLst>
            <a:ext uri="{FF2B5EF4-FFF2-40B4-BE49-F238E27FC236}">
              <a16:creationId xmlns:a16="http://schemas.microsoft.com/office/drawing/2014/main" id="{776E1B0E-6B9C-4EE6-8B8D-B64B93B489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0" name="Text Box 118">
          <a:extLst>
            <a:ext uri="{FF2B5EF4-FFF2-40B4-BE49-F238E27FC236}">
              <a16:creationId xmlns:a16="http://schemas.microsoft.com/office/drawing/2014/main" id="{C978A9EE-4FFF-4F3D-8CD0-3536F9EBA74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1" name="Text Box 119">
          <a:extLst>
            <a:ext uri="{FF2B5EF4-FFF2-40B4-BE49-F238E27FC236}">
              <a16:creationId xmlns:a16="http://schemas.microsoft.com/office/drawing/2014/main" id="{BE93AF5C-C499-45F6-8154-0010395FFF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2" name="Text Box 120">
          <a:extLst>
            <a:ext uri="{FF2B5EF4-FFF2-40B4-BE49-F238E27FC236}">
              <a16:creationId xmlns:a16="http://schemas.microsoft.com/office/drawing/2014/main" id="{C38CBB7E-AB8A-4BBE-B429-26033FB5C2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3" name="Text Box 121">
          <a:extLst>
            <a:ext uri="{FF2B5EF4-FFF2-40B4-BE49-F238E27FC236}">
              <a16:creationId xmlns:a16="http://schemas.microsoft.com/office/drawing/2014/main" id="{FD23DA31-2EFC-46BC-A973-89C3CC33C3A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4" name="Text Box 122">
          <a:extLst>
            <a:ext uri="{FF2B5EF4-FFF2-40B4-BE49-F238E27FC236}">
              <a16:creationId xmlns:a16="http://schemas.microsoft.com/office/drawing/2014/main" id="{7EB10CD3-E7F5-4353-B8F1-C728F3AF52F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5" name="Text Box 123">
          <a:extLst>
            <a:ext uri="{FF2B5EF4-FFF2-40B4-BE49-F238E27FC236}">
              <a16:creationId xmlns:a16="http://schemas.microsoft.com/office/drawing/2014/main" id="{01A9CBD7-6489-47C0-9351-1A2024FAC7C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6" name="Text Box 124">
          <a:extLst>
            <a:ext uri="{FF2B5EF4-FFF2-40B4-BE49-F238E27FC236}">
              <a16:creationId xmlns:a16="http://schemas.microsoft.com/office/drawing/2014/main" id="{5A56087D-3181-46B7-8B35-D221BEB041D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7" name="Text Box 125">
          <a:extLst>
            <a:ext uri="{FF2B5EF4-FFF2-40B4-BE49-F238E27FC236}">
              <a16:creationId xmlns:a16="http://schemas.microsoft.com/office/drawing/2014/main" id="{DC5B2D90-2670-493E-AE81-10CF8B84BE8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8" name="Text Box 126">
          <a:extLst>
            <a:ext uri="{FF2B5EF4-FFF2-40B4-BE49-F238E27FC236}">
              <a16:creationId xmlns:a16="http://schemas.microsoft.com/office/drawing/2014/main" id="{478E14BA-7414-4DDB-99E2-97054601138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9" name="Text Box 127">
          <a:extLst>
            <a:ext uri="{FF2B5EF4-FFF2-40B4-BE49-F238E27FC236}">
              <a16:creationId xmlns:a16="http://schemas.microsoft.com/office/drawing/2014/main" id="{E7976AB3-5E39-4910-A577-D3D20449606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20" name="Text Box 128">
          <a:extLst>
            <a:ext uri="{FF2B5EF4-FFF2-40B4-BE49-F238E27FC236}">
              <a16:creationId xmlns:a16="http://schemas.microsoft.com/office/drawing/2014/main" id="{6895E459-9DF0-4D64-AF31-8CF5855FAD8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21" name="Text Box 129">
          <a:extLst>
            <a:ext uri="{FF2B5EF4-FFF2-40B4-BE49-F238E27FC236}">
              <a16:creationId xmlns:a16="http://schemas.microsoft.com/office/drawing/2014/main" id="{C084CB67-3A38-46B5-B7F3-BD6761346E0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5422" name="Text Box 130">
          <a:extLst>
            <a:ext uri="{FF2B5EF4-FFF2-40B4-BE49-F238E27FC236}">
              <a16:creationId xmlns:a16="http://schemas.microsoft.com/office/drawing/2014/main" id="{8C3A3B28-C7DE-45DB-93C9-AB04D76E30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423" name="Text Box 131">
          <a:extLst>
            <a:ext uri="{FF2B5EF4-FFF2-40B4-BE49-F238E27FC236}">
              <a16:creationId xmlns:a16="http://schemas.microsoft.com/office/drawing/2014/main" id="{1677603D-2AB2-4BC5-8B9C-2BE7DA54A4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4" name="Text Box 132">
          <a:extLst>
            <a:ext uri="{FF2B5EF4-FFF2-40B4-BE49-F238E27FC236}">
              <a16:creationId xmlns:a16="http://schemas.microsoft.com/office/drawing/2014/main" id="{07B304C8-A8B1-4A97-8E75-C509A794B5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5" name="Text Box 133">
          <a:extLst>
            <a:ext uri="{FF2B5EF4-FFF2-40B4-BE49-F238E27FC236}">
              <a16:creationId xmlns:a16="http://schemas.microsoft.com/office/drawing/2014/main" id="{42B9817A-E99E-40B1-A341-5044F8DCC2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26" name="Text Box 134">
          <a:extLst>
            <a:ext uri="{FF2B5EF4-FFF2-40B4-BE49-F238E27FC236}">
              <a16:creationId xmlns:a16="http://schemas.microsoft.com/office/drawing/2014/main" id="{84E4A68D-DA6B-4E3D-82B5-0E304701B2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7" name="Text Box 135">
          <a:extLst>
            <a:ext uri="{FF2B5EF4-FFF2-40B4-BE49-F238E27FC236}">
              <a16:creationId xmlns:a16="http://schemas.microsoft.com/office/drawing/2014/main" id="{09AB0EF8-3BF4-4D36-BC46-6D837C2F5E5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8" name="Text Box 136">
          <a:extLst>
            <a:ext uri="{FF2B5EF4-FFF2-40B4-BE49-F238E27FC236}">
              <a16:creationId xmlns:a16="http://schemas.microsoft.com/office/drawing/2014/main" id="{A82A4B7C-EEE7-4604-8441-7B7D9BE6DC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429" name="Text Box 137">
          <a:extLst>
            <a:ext uri="{FF2B5EF4-FFF2-40B4-BE49-F238E27FC236}">
              <a16:creationId xmlns:a16="http://schemas.microsoft.com/office/drawing/2014/main" id="{1C2C5C43-799C-4C37-B93B-136008BA0B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0" name="Text Box 138">
          <a:extLst>
            <a:ext uri="{FF2B5EF4-FFF2-40B4-BE49-F238E27FC236}">
              <a16:creationId xmlns:a16="http://schemas.microsoft.com/office/drawing/2014/main" id="{0020EBF7-ECD5-4CC5-81CE-F682938817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1" name="Text Box 139">
          <a:extLst>
            <a:ext uri="{FF2B5EF4-FFF2-40B4-BE49-F238E27FC236}">
              <a16:creationId xmlns:a16="http://schemas.microsoft.com/office/drawing/2014/main" id="{8932FC8A-6E5A-4BCF-9AF5-4E1DF93BCC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32" name="Text Box 140">
          <a:extLst>
            <a:ext uri="{FF2B5EF4-FFF2-40B4-BE49-F238E27FC236}">
              <a16:creationId xmlns:a16="http://schemas.microsoft.com/office/drawing/2014/main" id="{710C9324-48B7-4809-AF51-09B3EEEFE8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3" name="Text Box 141">
          <a:extLst>
            <a:ext uri="{FF2B5EF4-FFF2-40B4-BE49-F238E27FC236}">
              <a16:creationId xmlns:a16="http://schemas.microsoft.com/office/drawing/2014/main" id="{E02C8B1F-2F19-4900-A2D4-9DB3C824EE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4" name="Text Box 142">
          <a:extLst>
            <a:ext uri="{FF2B5EF4-FFF2-40B4-BE49-F238E27FC236}">
              <a16:creationId xmlns:a16="http://schemas.microsoft.com/office/drawing/2014/main" id="{D122304F-BCAC-4BD1-8195-BA1D409597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435" name="Text Box 143">
          <a:extLst>
            <a:ext uri="{FF2B5EF4-FFF2-40B4-BE49-F238E27FC236}">
              <a16:creationId xmlns:a16="http://schemas.microsoft.com/office/drawing/2014/main" id="{871F85BC-6A7E-4940-BA72-6F14397EB2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6" name="Text Box 144">
          <a:extLst>
            <a:ext uri="{FF2B5EF4-FFF2-40B4-BE49-F238E27FC236}">
              <a16:creationId xmlns:a16="http://schemas.microsoft.com/office/drawing/2014/main" id="{7E4C655A-285E-45BC-B8D7-A2BF13721C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7" name="Text Box 145">
          <a:extLst>
            <a:ext uri="{FF2B5EF4-FFF2-40B4-BE49-F238E27FC236}">
              <a16:creationId xmlns:a16="http://schemas.microsoft.com/office/drawing/2014/main" id="{E157D843-EEBA-4422-AE23-CE933CB255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38" name="Text Box 146">
          <a:extLst>
            <a:ext uri="{FF2B5EF4-FFF2-40B4-BE49-F238E27FC236}">
              <a16:creationId xmlns:a16="http://schemas.microsoft.com/office/drawing/2014/main" id="{ED794A25-A23F-4785-A2E5-2DABADE957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439" name="Text Box 147">
          <a:extLst>
            <a:ext uri="{FF2B5EF4-FFF2-40B4-BE49-F238E27FC236}">
              <a16:creationId xmlns:a16="http://schemas.microsoft.com/office/drawing/2014/main" id="{C630EE1C-1C9B-4DD2-862D-EBC3A95210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0" name="Text Box 148">
          <a:extLst>
            <a:ext uri="{FF2B5EF4-FFF2-40B4-BE49-F238E27FC236}">
              <a16:creationId xmlns:a16="http://schemas.microsoft.com/office/drawing/2014/main" id="{24DE3354-1DD2-447E-B4D3-3804AA79C8C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1" name="Text Box 149">
          <a:extLst>
            <a:ext uri="{FF2B5EF4-FFF2-40B4-BE49-F238E27FC236}">
              <a16:creationId xmlns:a16="http://schemas.microsoft.com/office/drawing/2014/main" id="{897BD98F-9211-41F8-A2EA-E5DD86D948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42" name="Text Box 150">
          <a:extLst>
            <a:ext uri="{FF2B5EF4-FFF2-40B4-BE49-F238E27FC236}">
              <a16:creationId xmlns:a16="http://schemas.microsoft.com/office/drawing/2014/main" id="{873C2373-D42F-4549-8865-BD2043C683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3" name="Text Box 151">
          <a:extLst>
            <a:ext uri="{FF2B5EF4-FFF2-40B4-BE49-F238E27FC236}">
              <a16:creationId xmlns:a16="http://schemas.microsoft.com/office/drawing/2014/main" id="{A9D693AA-3F90-4BF4-B49B-8AA0AB0C1C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4" name="Text Box 152">
          <a:extLst>
            <a:ext uri="{FF2B5EF4-FFF2-40B4-BE49-F238E27FC236}">
              <a16:creationId xmlns:a16="http://schemas.microsoft.com/office/drawing/2014/main" id="{73205DD1-5283-49A0-BF4B-8B4A0A58B9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445" name="Text Box 153">
          <a:extLst>
            <a:ext uri="{FF2B5EF4-FFF2-40B4-BE49-F238E27FC236}">
              <a16:creationId xmlns:a16="http://schemas.microsoft.com/office/drawing/2014/main" id="{4A4FE923-790A-46F6-80A1-19A95BF02F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6" name="Text Box 154">
          <a:extLst>
            <a:ext uri="{FF2B5EF4-FFF2-40B4-BE49-F238E27FC236}">
              <a16:creationId xmlns:a16="http://schemas.microsoft.com/office/drawing/2014/main" id="{76F8AE07-4FBA-49CE-A2E8-C7EADB330A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7" name="Text Box 155">
          <a:extLst>
            <a:ext uri="{FF2B5EF4-FFF2-40B4-BE49-F238E27FC236}">
              <a16:creationId xmlns:a16="http://schemas.microsoft.com/office/drawing/2014/main" id="{22926CD8-6564-4992-8428-A042A9D8191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48" name="Text Box 156">
          <a:extLst>
            <a:ext uri="{FF2B5EF4-FFF2-40B4-BE49-F238E27FC236}">
              <a16:creationId xmlns:a16="http://schemas.microsoft.com/office/drawing/2014/main" id="{751CB9D6-B273-4CD5-B7BF-383C04028E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9" name="Text Box 157">
          <a:extLst>
            <a:ext uri="{FF2B5EF4-FFF2-40B4-BE49-F238E27FC236}">
              <a16:creationId xmlns:a16="http://schemas.microsoft.com/office/drawing/2014/main" id="{92704A9B-B182-46F4-B739-DE9071E221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0" name="Text Box 158">
          <a:extLst>
            <a:ext uri="{FF2B5EF4-FFF2-40B4-BE49-F238E27FC236}">
              <a16:creationId xmlns:a16="http://schemas.microsoft.com/office/drawing/2014/main" id="{7A4F814D-C73E-450B-962A-D66E49F56D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451" name="Text Box 159">
          <a:extLst>
            <a:ext uri="{FF2B5EF4-FFF2-40B4-BE49-F238E27FC236}">
              <a16:creationId xmlns:a16="http://schemas.microsoft.com/office/drawing/2014/main" id="{27C305A4-89E7-4ECF-855E-362A697A48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2" name="Text Box 160">
          <a:extLst>
            <a:ext uri="{FF2B5EF4-FFF2-40B4-BE49-F238E27FC236}">
              <a16:creationId xmlns:a16="http://schemas.microsoft.com/office/drawing/2014/main" id="{4BB255FC-EE71-4990-94A1-23E78C2FBE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3" name="Text Box 161">
          <a:extLst>
            <a:ext uri="{FF2B5EF4-FFF2-40B4-BE49-F238E27FC236}">
              <a16:creationId xmlns:a16="http://schemas.microsoft.com/office/drawing/2014/main" id="{82194096-68C5-494E-B2BC-3698D6B9D1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54" name="Text Box 162">
          <a:extLst>
            <a:ext uri="{FF2B5EF4-FFF2-40B4-BE49-F238E27FC236}">
              <a16:creationId xmlns:a16="http://schemas.microsoft.com/office/drawing/2014/main" id="{70DA160C-AE57-47A6-A765-7C2D2D4D95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55" name="Text Box 163">
          <a:extLst>
            <a:ext uri="{FF2B5EF4-FFF2-40B4-BE49-F238E27FC236}">
              <a16:creationId xmlns:a16="http://schemas.microsoft.com/office/drawing/2014/main" id="{F91AA2CB-5203-4A7A-982C-DB12C2F29E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6" name="Text Box 164">
          <a:extLst>
            <a:ext uri="{FF2B5EF4-FFF2-40B4-BE49-F238E27FC236}">
              <a16:creationId xmlns:a16="http://schemas.microsoft.com/office/drawing/2014/main" id="{AC77199E-675E-49C6-AF72-C634D11FC8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7" name="Text Box 165">
          <a:extLst>
            <a:ext uri="{FF2B5EF4-FFF2-40B4-BE49-F238E27FC236}">
              <a16:creationId xmlns:a16="http://schemas.microsoft.com/office/drawing/2014/main" id="{57E92349-942A-4219-B584-E7169E319E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58" name="Text Box 166">
          <a:extLst>
            <a:ext uri="{FF2B5EF4-FFF2-40B4-BE49-F238E27FC236}">
              <a16:creationId xmlns:a16="http://schemas.microsoft.com/office/drawing/2014/main" id="{73FABDF6-86D2-48DB-8F9D-263F67C6F0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9" name="Text Box 167">
          <a:extLst>
            <a:ext uri="{FF2B5EF4-FFF2-40B4-BE49-F238E27FC236}">
              <a16:creationId xmlns:a16="http://schemas.microsoft.com/office/drawing/2014/main" id="{3EBA374E-AE5F-4907-8216-4092764281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0" name="Text Box 168">
          <a:extLst>
            <a:ext uri="{FF2B5EF4-FFF2-40B4-BE49-F238E27FC236}">
              <a16:creationId xmlns:a16="http://schemas.microsoft.com/office/drawing/2014/main" id="{4179D6A1-DDA4-4A13-9042-66A8AB7A07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61" name="Text Box 169">
          <a:extLst>
            <a:ext uri="{FF2B5EF4-FFF2-40B4-BE49-F238E27FC236}">
              <a16:creationId xmlns:a16="http://schemas.microsoft.com/office/drawing/2014/main" id="{BFABCEB8-778A-4C67-BD35-12F6F9CECB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2" name="Text Box 170">
          <a:extLst>
            <a:ext uri="{FF2B5EF4-FFF2-40B4-BE49-F238E27FC236}">
              <a16:creationId xmlns:a16="http://schemas.microsoft.com/office/drawing/2014/main" id="{9845B352-32A9-4DA9-8C0A-A7EF5BCC99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3" name="Text Box 171">
          <a:extLst>
            <a:ext uri="{FF2B5EF4-FFF2-40B4-BE49-F238E27FC236}">
              <a16:creationId xmlns:a16="http://schemas.microsoft.com/office/drawing/2014/main" id="{4DF121F7-B303-43F3-B230-F24635B96C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64" name="Text Box 172">
          <a:extLst>
            <a:ext uri="{FF2B5EF4-FFF2-40B4-BE49-F238E27FC236}">
              <a16:creationId xmlns:a16="http://schemas.microsoft.com/office/drawing/2014/main" id="{0E314F51-FF91-4A65-9240-BC36BC048C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5" name="Text Box 173">
          <a:extLst>
            <a:ext uri="{FF2B5EF4-FFF2-40B4-BE49-F238E27FC236}">
              <a16:creationId xmlns:a16="http://schemas.microsoft.com/office/drawing/2014/main" id="{96C7FD43-73E6-4D6E-9BDD-1523A1192E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6" name="Text Box 174">
          <a:extLst>
            <a:ext uri="{FF2B5EF4-FFF2-40B4-BE49-F238E27FC236}">
              <a16:creationId xmlns:a16="http://schemas.microsoft.com/office/drawing/2014/main" id="{232C4EA0-9BA0-431C-BFC0-A6A5E67A64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67" name="Text Box 175">
          <a:extLst>
            <a:ext uri="{FF2B5EF4-FFF2-40B4-BE49-F238E27FC236}">
              <a16:creationId xmlns:a16="http://schemas.microsoft.com/office/drawing/2014/main" id="{0595AA23-E703-45D0-96FE-88A87F9A0A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8" name="Text Box 176">
          <a:extLst>
            <a:ext uri="{FF2B5EF4-FFF2-40B4-BE49-F238E27FC236}">
              <a16:creationId xmlns:a16="http://schemas.microsoft.com/office/drawing/2014/main" id="{5B28BD82-363C-4D44-A36D-06E64B56BB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9" name="Text Box 177">
          <a:extLst>
            <a:ext uri="{FF2B5EF4-FFF2-40B4-BE49-F238E27FC236}">
              <a16:creationId xmlns:a16="http://schemas.microsoft.com/office/drawing/2014/main" id="{28CCD29D-ADAF-49B6-976E-93FA04F037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70" name="Text Box 178">
          <a:extLst>
            <a:ext uri="{FF2B5EF4-FFF2-40B4-BE49-F238E27FC236}">
              <a16:creationId xmlns:a16="http://schemas.microsoft.com/office/drawing/2014/main" id="{C8C81E06-AB33-4DAE-B261-FBB5DBFF0C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71" name="Text Box 179">
          <a:extLst>
            <a:ext uri="{FF2B5EF4-FFF2-40B4-BE49-F238E27FC236}">
              <a16:creationId xmlns:a16="http://schemas.microsoft.com/office/drawing/2014/main" id="{22BFA495-EDDB-48C0-A895-2838813D99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72" name="Text Box 180">
          <a:extLst>
            <a:ext uri="{FF2B5EF4-FFF2-40B4-BE49-F238E27FC236}">
              <a16:creationId xmlns:a16="http://schemas.microsoft.com/office/drawing/2014/main" id="{255DD868-34E9-4D17-9E46-3242B1E1B3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3" name="Text Box 181">
          <a:extLst>
            <a:ext uri="{FF2B5EF4-FFF2-40B4-BE49-F238E27FC236}">
              <a16:creationId xmlns:a16="http://schemas.microsoft.com/office/drawing/2014/main" id="{D012BBE5-B0B6-4378-A49B-E201DE0C5FD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4" name="Text Box 182">
          <a:extLst>
            <a:ext uri="{FF2B5EF4-FFF2-40B4-BE49-F238E27FC236}">
              <a16:creationId xmlns:a16="http://schemas.microsoft.com/office/drawing/2014/main" id="{F2DDD10A-B5C4-439C-B859-9952EEB7660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5" name="Text Box 183">
          <a:extLst>
            <a:ext uri="{FF2B5EF4-FFF2-40B4-BE49-F238E27FC236}">
              <a16:creationId xmlns:a16="http://schemas.microsoft.com/office/drawing/2014/main" id="{2B0A09E9-05E1-40B5-8D31-F0D4C77400D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6" name="Text Box 184">
          <a:extLst>
            <a:ext uri="{FF2B5EF4-FFF2-40B4-BE49-F238E27FC236}">
              <a16:creationId xmlns:a16="http://schemas.microsoft.com/office/drawing/2014/main" id="{C4BDD4D8-B947-4E50-BD37-8DB27546CDE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7" name="Text Box 185">
          <a:extLst>
            <a:ext uri="{FF2B5EF4-FFF2-40B4-BE49-F238E27FC236}">
              <a16:creationId xmlns:a16="http://schemas.microsoft.com/office/drawing/2014/main" id="{D1C05FA0-BF2D-44BE-872D-888A43E492A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8" name="Text Box 186">
          <a:extLst>
            <a:ext uri="{FF2B5EF4-FFF2-40B4-BE49-F238E27FC236}">
              <a16:creationId xmlns:a16="http://schemas.microsoft.com/office/drawing/2014/main" id="{6DBEEAA7-9360-4511-8A3E-A8B8BADE70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9" name="Text Box 187">
          <a:extLst>
            <a:ext uri="{FF2B5EF4-FFF2-40B4-BE49-F238E27FC236}">
              <a16:creationId xmlns:a16="http://schemas.microsoft.com/office/drawing/2014/main" id="{6D6C0174-D169-4EAF-B9D4-E9406B52C36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0" name="Text Box 188">
          <a:extLst>
            <a:ext uri="{FF2B5EF4-FFF2-40B4-BE49-F238E27FC236}">
              <a16:creationId xmlns:a16="http://schemas.microsoft.com/office/drawing/2014/main" id="{6829EB12-962F-4FC4-9A69-1530843E03E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1" name="Text Box 189">
          <a:extLst>
            <a:ext uri="{FF2B5EF4-FFF2-40B4-BE49-F238E27FC236}">
              <a16:creationId xmlns:a16="http://schemas.microsoft.com/office/drawing/2014/main" id="{BACA6B82-8A5D-41F4-AB10-D6BC85E3DDE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2" name="Text Box 190">
          <a:extLst>
            <a:ext uri="{FF2B5EF4-FFF2-40B4-BE49-F238E27FC236}">
              <a16:creationId xmlns:a16="http://schemas.microsoft.com/office/drawing/2014/main" id="{7911933B-A9BF-4556-981C-A061D7ED6FD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3" name="Text Box 191">
          <a:extLst>
            <a:ext uri="{FF2B5EF4-FFF2-40B4-BE49-F238E27FC236}">
              <a16:creationId xmlns:a16="http://schemas.microsoft.com/office/drawing/2014/main" id="{FAD6D354-111B-4726-989A-8BAC71EFD3F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4" name="Text Box 192">
          <a:extLst>
            <a:ext uri="{FF2B5EF4-FFF2-40B4-BE49-F238E27FC236}">
              <a16:creationId xmlns:a16="http://schemas.microsoft.com/office/drawing/2014/main" id="{7BFF5C44-19CA-4030-9D01-E467443BAE3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5" name="Text Box 193">
          <a:extLst>
            <a:ext uri="{FF2B5EF4-FFF2-40B4-BE49-F238E27FC236}">
              <a16:creationId xmlns:a16="http://schemas.microsoft.com/office/drawing/2014/main" id="{4A345D58-74AB-4745-938F-83F45982151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6" name="Text Box 194">
          <a:extLst>
            <a:ext uri="{FF2B5EF4-FFF2-40B4-BE49-F238E27FC236}">
              <a16:creationId xmlns:a16="http://schemas.microsoft.com/office/drawing/2014/main" id="{11E9FCD4-076B-4AA5-A85A-28B9D3DD2DF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7" name="Text Box 195">
          <a:extLst>
            <a:ext uri="{FF2B5EF4-FFF2-40B4-BE49-F238E27FC236}">
              <a16:creationId xmlns:a16="http://schemas.microsoft.com/office/drawing/2014/main" id="{49E205E8-2157-43EF-B00A-9A9CC97270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8" name="Text Box 196">
          <a:extLst>
            <a:ext uri="{FF2B5EF4-FFF2-40B4-BE49-F238E27FC236}">
              <a16:creationId xmlns:a16="http://schemas.microsoft.com/office/drawing/2014/main" id="{E87ED3AF-C8D0-404B-A95C-87C4AA0CFC8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9" name="Text Box 197">
          <a:extLst>
            <a:ext uri="{FF2B5EF4-FFF2-40B4-BE49-F238E27FC236}">
              <a16:creationId xmlns:a16="http://schemas.microsoft.com/office/drawing/2014/main" id="{5CB6C561-3BD9-49C7-B714-1766B81E5B4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0" name="Text Box 198">
          <a:extLst>
            <a:ext uri="{FF2B5EF4-FFF2-40B4-BE49-F238E27FC236}">
              <a16:creationId xmlns:a16="http://schemas.microsoft.com/office/drawing/2014/main" id="{9BF2C153-EF1F-4B63-A598-519A95F604F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1" name="Text Box 199">
          <a:extLst>
            <a:ext uri="{FF2B5EF4-FFF2-40B4-BE49-F238E27FC236}">
              <a16:creationId xmlns:a16="http://schemas.microsoft.com/office/drawing/2014/main" id="{C3DB651D-10D3-4F18-82F3-7C7D0BB79E9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2" name="Text Box 200">
          <a:extLst>
            <a:ext uri="{FF2B5EF4-FFF2-40B4-BE49-F238E27FC236}">
              <a16:creationId xmlns:a16="http://schemas.microsoft.com/office/drawing/2014/main" id="{7EA1A79B-9010-4487-A01D-FE15819166D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3" name="Text Box 201">
          <a:extLst>
            <a:ext uri="{FF2B5EF4-FFF2-40B4-BE49-F238E27FC236}">
              <a16:creationId xmlns:a16="http://schemas.microsoft.com/office/drawing/2014/main" id="{EBD8DAEB-F7E7-4E7C-B8FE-3AAFE9A0605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4" name="Text Box 202">
          <a:extLst>
            <a:ext uri="{FF2B5EF4-FFF2-40B4-BE49-F238E27FC236}">
              <a16:creationId xmlns:a16="http://schemas.microsoft.com/office/drawing/2014/main" id="{41E51369-D734-426E-84BC-85C42257407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5" name="Text Box 203">
          <a:extLst>
            <a:ext uri="{FF2B5EF4-FFF2-40B4-BE49-F238E27FC236}">
              <a16:creationId xmlns:a16="http://schemas.microsoft.com/office/drawing/2014/main" id="{8C661B3F-1A3B-472D-8902-231126DE18D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6" name="Text Box 204">
          <a:extLst>
            <a:ext uri="{FF2B5EF4-FFF2-40B4-BE49-F238E27FC236}">
              <a16:creationId xmlns:a16="http://schemas.microsoft.com/office/drawing/2014/main" id="{45481794-1A72-4E26-AB59-C36DD3B8899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7" name="Text Box 205">
          <a:extLst>
            <a:ext uri="{FF2B5EF4-FFF2-40B4-BE49-F238E27FC236}">
              <a16:creationId xmlns:a16="http://schemas.microsoft.com/office/drawing/2014/main" id="{80B2A122-4033-44E6-9981-3F692362370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8" name="Text Box 206">
          <a:extLst>
            <a:ext uri="{FF2B5EF4-FFF2-40B4-BE49-F238E27FC236}">
              <a16:creationId xmlns:a16="http://schemas.microsoft.com/office/drawing/2014/main" id="{E07D6A7F-582E-4071-B253-CEA9F15EB6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9" name="Text Box 207">
          <a:extLst>
            <a:ext uri="{FF2B5EF4-FFF2-40B4-BE49-F238E27FC236}">
              <a16:creationId xmlns:a16="http://schemas.microsoft.com/office/drawing/2014/main" id="{90F7435E-8581-4183-A52C-F0AC70F53A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500" name="Text Box 208">
          <a:extLst>
            <a:ext uri="{FF2B5EF4-FFF2-40B4-BE49-F238E27FC236}">
              <a16:creationId xmlns:a16="http://schemas.microsoft.com/office/drawing/2014/main" id="{2C785A95-483D-431C-BE3C-4B3CCC7EFB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01" name="Text Box 209">
          <a:extLst>
            <a:ext uri="{FF2B5EF4-FFF2-40B4-BE49-F238E27FC236}">
              <a16:creationId xmlns:a16="http://schemas.microsoft.com/office/drawing/2014/main" id="{B11D7B07-7CEC-48F4-93E7-758525720E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2" name="Text Box 210">
          <a:extLst>
            <a:ext uri="{FF2B5EF4-FFF2-40B4-BE49-F238E27FC236}">
              <a16:creationId xmlns:a16="http://schemas.microsoft.com/office/drawing/2014/main" id="{6333762D-FB46-4FF3-9D53-EEAB923F57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3" name="Text Box 211">
          <a:extLst>
            <a:ext uri="{FF2B5EF4-FFF2-40B4-BE49-F238E27FC236}">
              <a16:creationId xmlns:a16="http://schemas.microsoft.com/office/drawing/2014/main" id="{C080C510-2851-424D-BDCF-5EA6B89829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04" name="Text Box 212">
          <a:extLst>
            <a:ext uri="{FF2B5EF4-FFF2-40B4-BE49-F238E27FC236}">
              <a16:creationId xmlns:a16="http://schemas.microsoft.com/office/drawing/2014/main" id="{92FFB197-3678-4C3E-9D15-A5AC360CBEE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5" name="Text Box 213">
          <a:extLst>
            <a:ext uri="{FF2B5EF4-FFF2-40B4-BE49-F238E27FC236}">
              <a16:creationId xmlns:a16="http://schemas.microsoft.com/office/drawing/2014/main" id="{69D9A008-7D11-48E9-9763-531F1F85B6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6" name="Text Box 214">
          <a:extLst>
            <a:ext uri="{FF2B5EF4-FFF2-40B4-BE49-F238E27FC236}">
              <a16:creationId xmlns:a16="http://schemas.microsoft.com/office/drawing/2014/main" id="{AABBB8D4-C2CA-4F41-89FF-0D50E3079A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07" name="Text Box 215">
          <a:extLst>
            <a:ext uri="{FF2B5EF4-FFF2-40B4-BE49-F238E27FC236}">
              <a16:creationId xmlns:a16="http://schemas.microsoft.com/office/drawing/2014/main" id="{C60BDD6C-0CFE-4137-88FE-F9C97C5766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8" name="Text Box 216">
          <a:extLst>
            <a:ext uri="{FF2B5EF4-FFF2-40B4-BE49-F238E27FC236}">
              <a16:creationId xmlns:a16="http://schemas.microsoft.com/office/drawing/2014/main" id="{E2077DF3-DB73-4923-8648-982B7A8E49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9" name="Text Box 217">
          <a:extLst>
            <a:ext uri="{FF2B5EF4-FFF2-40B4-BE49-F238E27FC236}">
              <a16:creationId xmlns:a16="http://schemas.microsoft.com/office/drawing/2014/main" id="{61211660-B5DD-4560-87F2-33F8AA13C0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10" name="Text Box 218">
          <a:extLst>
            <a:ext uri="{FF2B5EF4-FFF2-40B4-BE49-F238E27FC236}">
              <a16:creationId xmlns:a16="http://schemas.microsoft.com/office/drawing/2014/main" id="{88B0F001-2E60-44A7-BA9C-FAD6E2A8EC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1" name="Text Box 219">
          <a:extLst>
            <a:ext uri="{FF2B5EF4-FFF2-40B4-BE49-F238E27FC236}">
              <a16:creationId xmlns:a16="http://schemas.microsoft.com/office/drawing/2014/main" id="{A9597DFB-C2CB-4561-8932-76666F1D2B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2" name="Text Box 220">
          <a:extLst>
            <a:ext uri="{FF2B5EF4-FFF2-40B4-BE49-F238E27FC236}">
              <a16:creationId xmlns:a16="http://schemas.microsoft.com/office/drawing/2014/main" id="{FE4695B6-B10D-4C8D-BDBE-01DD4ECD3F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13" name="Text Box 221">
          <a:extLst>
            <a:ext uri="{FF2B5EF4-FFF2-40B4-BE49-F238E27FC236}">
              <a16:creationId xmlns:a16="http://schemas.microsoft.com/office/drawing/2014/main" id="{468F3035-D41C-4689-87B2-1032F19158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4" name="Text Box 222">
          <a:extLst>
            <a:ext uri="{FF2B5EF4-FFF2-40B4-BE49-F238E27FC236}">
              <a16:creationId xmlns:a16="http://schemas.microsoft.com/office/drawing/2014/main" id="{2DF45E69-6CB0-47FD-9AD3-46AB77CE94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5" name="Text Box 223">
          <a:extLst>
            <a:ext uri="{FF2B5EF4-FFF2-40B4-BE49-F238E27FC236}">
              <a16:creationId xmlns:a16="http://schemas.microsoft.com/office/drawing/2014/main" id="{625B47DA-C303-44BC-95DA-16C905E553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16" name="Text Box 224">
          <a:extLst>
            <a:ext uri="{FF2B5EF4-FFF2-40B4-BE49-F238E27FC236}">
              <a16:creationId xmlns:a16="http://schemas.microsoft.com/office/drawing/2014/main" id="{44970EAA-5851-4515-854F-07E44632B3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7" name="Text Box 225">
          <a:extLst>
            <a:ext uri="{FF2B5EF4-FFF2-40B4-BE49-F238E27FC236}">
              <a16:creationId xmlns:a16="http://schemas.microsoft.com/office/drawing/2014/main" id="{9C83F1E2-E2C8-403A-8DBB-71D5506921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8" name="Text Box 226">
          <a:extLst>
            <a:ext uri="{FF2B5EF4-FFF2-40B4-BE49-F238E27FC236}">
              <a16:creationId xmlns:a16="http://schemas.microsoft.com/office/drawing/2014/main" id="{05B37092-92C9-4D5A-A612-28B3909383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19" name="Text Box 227">
          <a:extLst>
            <a:ext uri="{FF2B5EF4-FFF2-40B4-BE49-F238E27FC236}">
              <a16:creationId xmlns:a16="http://schemas.microsoft.com/office/drawing/2014/main" id="{15032547-3833-4F44-88F4-AA94381273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20" name="Text Box 228">
          <a:extLst>
            <a:ext uri="{FF2B5EF4-FFF2-40B4-BE49-F238E27FC236}">
              <a16:creationId xmlns:a16="http://schemas.microsoft.com/office/drawing/2014/main" id="{32C11AD5-86AD-4A42-8C12-8E4EEBC840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1" name="Text Box 229">
          <a:extLst>
            <a:ext uri="{FF2B5EF4-FFF2-40B4-BE49-F238E27FC236}">
              <a16:creationId xmlns:a16="http://schemas.microsoft.com/office/drawing/2014/main" id="{97DCAE77-EC02-4333-9278-916746E582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2" name="Text Box 230">
          <a:extLst>
            <a:ext uri="{FF2B5EF4-FFF2-40B4-BE49-F238E27FC236}">
              <a16:creationId xmlns:a16="http://schemas.microsoft.com/office/drawing/2014/main" id="{1FAB0CC4-0B16-4B5D-B519-21AE4362B9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23" name="Text Box 231">
          <a:extLst>
            <a:ext uri="{FF2B5EF4-FFF2-40B4-BE49-F238E27FC236}">
              <a16:creationId xmlns:a16="http://schemas.microsoft.com/office/drawing/2014/main" id="{30C707B1-F54A-4E55-B73D-EF452A4E19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4" name="Text Box 232">
          <a:extLst>
            <a:ext uri="{FF2B5EF4-FFF2-40B4-BE49-F238E27FC236}">
              <a16:creationId xmlns:a16="http://schemas.microsoft.com/office/drawing/2014/main" id="{41ED8377-AB4C-4101-B137-BB7DA422A4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5" name="Text Box 233">
          <a:extLst>
            <a:ext uri="{FF2B5EF4-FFF2-40B4-BE49-F238E27FC236}">
              <a16:creationId xmlns:a16="http://schemas.microsoft.com/office/drawing/2014/main" id="{617CF54A-E293-4489-9F0C-CF55949BED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26" name="Text Box 234">
          <a:extLst>
            <a:ext uri="{FF2B5EF4-FFF2-40B4-BE49-F238E27FC236}">
              <a16:creationId xmlns:a16="http://schemas.microsoft.com/office/drawing/2014/main" id="{5B989729-C391-4695-9A4A-0A0F04D54C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7" name="Text Box 235">
          <a:extLst>
            <a:ext uri="{FF2B5EF4-FFF2-40B4-BE49-F238E27FC236}">
              <a16:creationId xmlns:a16="http://schemas.microsoft.com/office/drawing/2014/main" id="{B950EEA1-B504-4A21-9306-6996CDE990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8" name="Text Box 236">
          <a:extLst>
            <a:ext uri="{FF2B5EF4-FFF2-40B4-BE49-F238E27FC236}">
              <a16:creationId xmlns:a16="http://schemas.microsoft.com/office/drawing/2014/main" id="{8FF866B6-8A92-4F99-96FC-57A2E0A4BC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29" name="Text Box 237">
          <a:extLst>
            <a:ext uri="{FF2B5EF4-FFF2-40B4-BE49-F238E27FC236}">
              <a16:creationId xmlns:a16="http://schemas.microsoft.com/office/drawing/2014/main" id="{52D4882F-E7B0-45AD-82D4-B0CCDF46EA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30" name="Text Box 238">
          <a:extLst>
            <a:ext uri="{FF2B5EF4-FFF2-40B4-BE49-F238E27FC236}">
              <a16:creationId xmlns:a16="http://schemas.microsoft.com/office/drawing/2014/main" id="{16DB3715-D785-44DB-ABD0-41BFD5B2796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1" name="Text Box 239">
          <a:extLst>
            <a:ext uri="{FF2B5EF4-FFF2-40B4-BE49-F238E27FC236}">
              <a16:creationId xmlns:a16="http://schemas.microsoft.com/office/drawing/2014/main" id="{D441D0EB-FDC5-4360-94B5-BE8207F729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2" name="Text Box 240">
          <a:extLst>
            <a:ext uri="{FF2B5EF4-FFF2-40B4-BE49-F238E27FC236}">
              <a16:creationId xmlns:a16="http://schemas.microsoft.com/office/drawing/2014/main" id="{07F76F6E-2A8C-47C3-AC9C-EF4350215F5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33" name="Text Box 241">
          <a:extLst>
            <a:ext uri="{FF2B5EF4-FFF2-40B4-BE49-F238E27FC236}">
              <a16:creationId xmlns:a16="http://schemas.microsoft.com/office/drawing/2014/main" id="{CE955EB0-5372-4646-A9D4-FA500A6392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4" name="Text Box 242">
          <a:extLst>
            <a:ext uri="{FF2B5EF4-FFF2-40B4-BE49-F238E27FC236}">
              <a16:creationId xmlns:a16="http://schemas.microsoft.com/office/drawing/2014/main" id="{7A32C199-0589-455C-AEA0-266A5EF1CE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5" name="Text Box 243">
          <a:extLst>
            <a:ext uri="{FF2B5EF4-FFF2-40B4-BE49-F238E27FC236}">
              <a16:creationId xmlns:a16="http://schemas.microsoft.com/office/drawing/2014/main" id="{4239FC47-1039-40F3-B6E9-63D093297E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36" name="Text Box 244">
          <a:extLst>
            <a:ext uri="{FF2B5EF4-FFF2-40B4-BE49-F238E27FC236}">
              <a16:creationId xmlns:a16="http://schemas.microsoft.com/office/drawing/2014/main" id="{1FC2A96F-6516-4337-A79E-5D9B5AB41E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7" name="Text Box 245">
          <a:extLst>
            <a:ext uri="{FF2B5EF4-FFF2-40B4-BE49-F238E27FC236}">
              <a16:creationId xmlns:a16="http://schemas.microsoft.com/office/drawing/2014/main" id="{A14F4C19-9835-4217-82EA-1F1362C0E2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8" name="Text Box 246">
          <a:extLst>
            <a:ext uri="{FF2B5EF4-FFF2-40B4-BE49-F238E27FC236}">
              <a16:creationId xmlns:a16="http://schemas.microsoft.com/office/drawing/2014/main" id="{19E5A7B7-0B01-4F04-81FA-46928B3A271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39" name="Text Box 247">
          <a:extLst>
            <a:ext uri="{FF2B5EF4-FFF2-40B4-BE49-F238E27FC236}">
              <a16:creationId xmlns:a16="http://schemas.microsoft.com/office/drawing/2014/main" id="{7D8FFD43-6F49-4958-9C06-CE1358C5B2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40" name="Text Box 248">
          <a:extLst>
            <a:ext uri="{FF2B5EF4-FFF2-40B4-BE49-F238E27FC236}">
              <a16:creationId xmlns:a16="http://schemas.microsoft.com/office/drawing/2014/main" id="{36103E29-89F8-4724-9698-FC9F6F39B2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1" name="Text Box 249">
          <a:extLst>
            <a:ext uri="{FF2B5EF4-FFF2-40B4-BE49-F238E27FC236}">
              <a16:creationId xmlns:a16="http://schemas.microsoft.com/office/drawing/2014/main" id="{BA195CD8-2259-4303-B035-DEDE9D24C7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2" name="Text Box 250">
          <a:extLst>
            <a:ext uri="{FF2B5EF4-FFF2-40B4-BE49-F238E27FC236}">
              <a16:creationId xmlns:a16="http://schemas.microsoft.com/office/drawing/2014/main" id="{3BDAE632-2F13-4EF4-A519-57CC323E11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43" name="Text Box 251">
          <a:extLst>
            <a:ext uri="{FF2B5EF4-FFF2-40B4-BE49-F238E27FC236}">
              <a16:creationId xmlns:a16="http://schemas.microsoft.com/office/drawing/2014/main" id="{AD0F9E43-6267-4DA7-A590-A8B2EDDDF3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4" name="Text Box 252">
          <a:extLst>
            <a:ext uri="{FF2B5EF4-FFF2-40B4-BE49-F238E27FC236}">
              <a16:creationId xmlns:a16="http://schemas.microsoft.com/office/drawing/2014/main" id="{7C202B06-8DA0-4E31-A298-2C67210EBF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5" name="Text Box 253">
          <a:extLst>
            <a:ext uri="{FF2B5EF4-FFF2-40B4-BE49-F238E27FC236}">
              <a16:creationId xmlns:a16="http://schemas.microsoft.com/office/drawing/2014/main" id="{84F43FE4-42FD-4BEE-B1CB-A911CFDA9E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46" name="Text Box 254">
          <a:extLst>
            <a:ext uri="{FF2B5EF4-FFF2-40B4-BE49-F238E27FC236}">
              <a16:creationId xmlns:a16="http://schemas.microsoft.com/office/drawing/2014/main" id="{48999F87-6C36-4D09-A251-3570F427A1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7" name="Text Box 255">
          <a:extLst>
            <a:ext uri="{FF2B5EF4-FFF2-40B4-BE49-F238E27FC236}">
              <a16:creationId xmlns:a16="http://schemas.microsoft.com/office/drawing/2014/main" id="{3B4D1FF4-1AF1-4CA4-AB44-768B63AB99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8" name="Text Box 256">
          <a:extLst>
            <a:ext uri="{FF2B5EF4-FFF2-40B4-BE49-F238E27FC236}">
              <a16:creationId xmlns:a16="http://schemas.microsoft.com/office/drawing/2014/main" id="{21B0F7C7-793F-4C2E-A3A9-58A5B2FFFA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49" name="Text Box 257">
          <a:extLst>
            <a:ext uri="{FF2B5EF4-FFF2-40B4-BE49-F238E27FC236}">
              <a16:creationId xmlns:a16="http://schemas.microsoft.com/office/drawing/2014/main" id="{67817F1A-0167-43F9-AC92-760D9E17D9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50" name="Text Box 258">
          <a:extLst>
            <a:ext uri="{FF2B5EF4-FFF2-40B4-BE49-F238E27FC236}">
              <a16:creationId xmlns:a16="http://schemas.microsoft.com/office/drawing/2014/main" id="{740116EC-4764-410D-A5AF-E0BA4F2485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1" name="Text Box 259">
          <a:extLst>
            <a:ext uri="{FF2B5EF4-FFF2-40B4-BE49-F238E27FC236}">
              <a16:creationId xmlns:a16="http://schemas.microsoft.com/office/drawing/2014/main" id="{91AF31E6-E6DA-4606-AA2B-51CFC2D3DA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2" name="Text Box 260">
          <a:extLst>
            <a:ext uri="{FF2B5EF4-FFF2-40B4-BE49-F238E27FC236}">
              <a16:creationId xmlns:a16="http://schemas.microsoft.com/office/drawing/2014/main" id="{D660C0FB-DAEF-45BA-8865-515F6CD0A0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53" name="Text Box 261">
          <a:extLst>
            <a:ext uri="{FF2B5EF4-FFF2-40B4-BE49-F238E27FC236}">
              <a16:creationId xmlns:a16="http://schemas.microsoft.com/office/drawing/2014/main" id="{6A69D8AA-315E-4016-94E5-17086DC052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4" name="Text Box 262">
          <a:extLst>
            <a:ext uri="{FF2B5EF4-FFF2-40B4-BE49-F238E27FC236}">
              <a16:creationId xmlns:a16="http://schemas.microsoft.com/office/drawing/2014/main" id="{64A091E7-ACE9-4038-93E7-B7B740151E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5" name="Text Box 263">
          <a:extLst>
            <a:ext uri="{FF2B5EF4-FFF2-40B4-BE49-F238E27FC236}">
              <a16:creationId xmlns:a16="http://schemas.microsoft.com/office/drawing/2014/main" id="{70FC53D6-7A22-4088-BC5D-E98257DD95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56" name="Text Box 264">
          <a:extLst>
            <a:ext uri="{FF2B5EF4-FFF2-40B4-BE49-F238E27FC236}">
              <a16:creationId xmlns:a16="http://schemas.microsoft.com/office/drawing/2014/main" id="{0EF3A08E-321E-4557-99B0-89D2B2015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7" name="Text Box 265">
          <a:extLst>
            <a:ext uri="{FF2B5EF4-FFF2-40B4-BE49-F238E27FC236}">
              <a16:creationId xmlns:a16="http://schemas.microsoft.com/office/drawing/2014/main" id="{ECCED052-DE80-48F3-8D26-44B9A9C199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8" name="Text Box 266">
          <a:extLst>
            <a:ext uri="{FF2B5EF4-FFF2-40B4-BE49-F238E27FC236}">
              <a16:creationId xmlns:a16="http://schemas.microsoft.com/office/drawing/2014/main" id="{5FAFF4AB-8EF5-4F81-8527-7D58FED980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59" name="Text Box 267">
          <a:extLst>
            <a:ext uri="{FF2B5EF4-FFF2-40B4-BE49-F238E27FC236}">
              <a16:creationId xmlns:a16="http://schemas.microsoft.com/office/drawing/2014/main" id="{16BF3347-2074-46CD-8F0F-A07B665FB7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60" name="Text Box 268">
          <a:extLst>
            <a:ext uri="{FF2B5EF4-FFF2-40B4-BE49-F238E27FC236}">
              <a16:creationId xmlns:a16="http://schemas.microsoft.com/office/drawing/2014/main" id="{E2379D0E-4A83-4072-A6F5-E9BA515120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1" name="Text Box 269">
          <a:extLst>
            <a:ext uri="{FF2B5EF4-FFF2-40B4-BE49-F238E27FC236}">
              <a16:creationId xmlns:a16="http://schemas.microsoft.com/office/drawing/2014/main" id="{951D6D3D-26AE-49A5-AD43-E7F59033CD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2" name="Text Box 270">
          <a:extLst>
            <a:ext uri="{FF2B5EF4-FFF2-40B4-BE49-F238E27FC236}">
              <a16:creationId xmlns:a16="http://schemas.microsoft.com/office/drawing/2014/main" id="{22E8F1A1-A433-4773-B9F0-84F7DC810A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63" name="Text Box 271">
          <a:extLst>
            <a:ext uri="{FF2B5EF4-FFF2-40B4-BE49-F238E27FC236}">
              <a16:creationId xmlns:a16="http://schemas.microsoft.com/office/drawing/2014/main" id="{69F13742-5F21-4F69-AE26-ADA6C41BC0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4" name="Text Box 272">
          <a:extLst>
            <a:ext uri="{FF2B5EF4-FFF2-40B4-BE49-F238E27FC236}">
              <a16:creationId xmlns:a16="http://schemas.microsoft.com/office/drawing/2014/main" id="{6082357E-8DE5-4F72-AF89-1FD4C3B67F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5" name="Text Box 273">
          <a:extLst>
            <a:ext uri="{FF2B5EF4-FFF2-40B4-BE49-F238E27FC236}">
              <a16:creationId xmlns:a16="http://schemas.microsoft.com/office/drawing/2014/main" id="{388C266A-8B40-4745-8306-D6204AB908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66" name="Text Box 274">
          <a:extLst>
            <a:ext uri="{FF2B5EF4-FFF2-40B4-BE49-F238E27FC236}">
              <a16:creationId xmlns:a16="http://schemas.microsoft.com/office/drawing/2014/main" id="{8F2DFF1B-4FBB-4A3E-86E0-193430A71BF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7" name="Text Box 275">
          <a:extLst>
            <a:ext uri="{FF2B5EF4-FFF2-40B4-BE49-F238E27FC236}">
              <a16:creationId xmlns:a16="http://schemas.microsoft.com/office/drawing/2014/main" id="{00764ED9-58D7-4786-9D14-669DA1730E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8" name="Text Box 276">
          <a:extLst>
            <a:ext uri="{FF2B5EF4-FFF2-40B4-BE49-F238E27FC236}">
              <a16:creationId xmlns:a16="http://schemas.microsoft.com/office/drawing/2014/main" id="{B83F08E9-8A37-4BD5-9202-F242AFE808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69" name="Text Box 277">
          <a:extLst>
            <a:ext uri="{FF2B5EF4-FFF2-40B4-BE49-F238E27FC236}">
              <a16:creationId xmlns:a16="http://schemas.microsoft.com/office/drawing/2014/main" id="{D576C68C-2D26-4060-B4F3-7B991F1C15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70" name="Text Box 278">
          <a:extLst>
            <a:ext uri="{FF2B5EF4-FFF2-40B4-BE49-F238E27FC236}">
              <a16:creationId xmlns:a16="http://schemas.microsoft.com/office/drawing/2014/main" id="{A1AD9871-3DC8-4F3E-960E-AE50718A48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1" name="Text Box 279">
          <a:extLst>
            <a:ext uri="{FF2B5EF4-FFF2-40B4-BE49-F238E27FC236}">
              <a16:creationId xmlns:a16="http://schemas.microsoft.com/office/drawing/2014/main" id="{21540A14-E5E4-48D3-AEA0-81D60F366D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2" name="Text Box 280">
          <a:extLst>
            <a:ext uri="{FF2B5EF4-FFF2-40B4-BE49-F238E27FC236}">
              <a16:creationId xmlns:a16="http://schemas.microsoft.com/office/drawing/2014/main" id="{594509C0-EE62-4389-BF96-FBEDC86499C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73" name="Text Box 281">
          <a:extLst>
            <a:ext uri="{FF2B5EF4-FFF2-40B4-BE49-F238E27FC236}">
              <a16:creationId xmlns:a16="http://schemas.microsoft.com/office/drawing/2014/main" id="{D7E2F85E-EB74-4168-8EBC-4A627CA3B6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4" name="Text Box 282">
          <a:extLst>
            <a:ext uri="{FF2B5EF4-FFF2-40B4-BE49-F238E27FC236}">
              <a16:creationId xmlns:a16="http://schemas.microsoft.com/office/drawing/2014/main" id="{B890CF88-D67C-4C35-9A77-FCD218F48D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5" name="Text Box 283">
          <a:extLst>
            <a:ext uri="{FF2B5EF4-FFF2-40B4-BE49-F238E27FC236}">
              <a16:creationId xmlns:a16="http://schemas.microsoft.com/office/drawing/2014/main" id="{A50BDE75-71B1-421C-8C57-60B12904E7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76" name="Text Box 284">
          <a:extLst>
            <a:ext uri="{FF2B5EF4-FFF2-40B4-BE49-F238E27FC236}">
              <a16:creationId xmlns:a16="http://schemas.microsoft.com/office/drawing/2014/main" id="{C60C7F9D-F09D-4B65-A386-532B451DB3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7" name="Text Box 285">
          <a:extLst>
            <a:ext uri="{FF2B5EF4-FFF2-40B4-BE49-F238E27FC236}">
              <a16:creationId xmlns:a16="http://schemas.microsoft.com/office/drawing/2014/main" id="{88A2778D-913A-4596-A736-72D9B7EB8E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8" name="Text Box 286">
          <a:extLst>
            <a:ext uri="{FF2B5EF4-FFF2-40B4-BE49-F238E27FC236}">
              <a16:creationId xmlns:a16="http://schemas.microsoft.com/office/drawing/2014/main" id="{03A0D9CF-1FF3-4358-B548-ACF5D3D228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79" name="Text Box 287">
          <a:extLst>
            <a:ext uri="{FF2B5EF4-FFF2-40B4-BE49-F238E27FC236}">
              <a16:creationId xmlns:a16="http://schemas.microsoft.com/office/drawing/2014/main" id="{DAF1E1FA-7944-49FF-B6E6-4B6C237CF1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0" name="Text Box 288">
          <a:extLst>
            <a:ext uri="{FF2B5EF4-FFF2-40B4-BE49-F238E27FC236}">
              <a16:creationId xmlns:a16="http://schemas.microsoft.com/office/drawing/2014/main" id="{09827182-706A-4E20-B899-00517FF14B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1" name="Text Box 289">
          <a:extLst>
            <a:ext uri="{FF2B5EF4-FFF2-40B4-BE49-F238E27FC236}">
              <a16:creationId xmlns:a16="http://schemas.microsoft.com/office/drawing/2014/main" id="{7C1EEE77-FEA2-41CD-8EDA-680EE3E9B5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82" name="Text Box 290">
          <a:extLst>
            <a:ext uri="{FF2B5EF4-FFF2-40B4-BE49-F238E27FC236}">
              <a16:creationId xmlns:a16="http://schemas.microsoft.com/office/drawing/2014/main" id="{E985BBDA-AB8C-49C5-869F-F149342182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3" name="Text Box 291">
          <a:extLst>
            <a:ext uri="{FF2B5EF4-FFF2-40B4-BE49-F238E27FC236}">
              <a16:creationId xmlns:a16="http://schemas.microsoft.com/office/drawing/2014/main" id="{9C1D0F44-4EB1-4661-AAC3-211E69C294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4" name="Text Box 292">
          <a:extLst>
            <a:ext uri="{FF2B5EF4-FFF2-40B4-BE49-F238E27FC236}">
              <a16:creationId xmlns:a16="http://schemas.microsoft.com/office/drawing/2014/main" id="{1C6CDBF2-A0CF-41DB-A065-5E91618D76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85" name="Text Box 293">
          <a:extLst>
            <a:ext uri="{FF2B5EF4-FFF2-40B4-BE49-F238E27FC236}">
              <a16:creationId xmlns:a16="http://schemas.microsoft.com/office/drawing/2014/main" id="{5A0769A6-E3AB-4ED6-A0F5-85948858A9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6" name="Text Box 294">
          <a:extLst>
            <a:ext uri="{FF2B5EF4-FFF2-40B4-BE49-F238E27FC236}">
              <a16:creationId xmlns:a16="http://schemas.microsoft.com/office/drawing/2014/main" id="{29169D57-26E4-4D72-93D2-68F7A0D75C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7" name="Text Box 295">
          <a:extLst>
            <a:ext uri="{FF2B5EF4-FFF2-40B4-BE49-F238E27FC236}">
              <a16:creationId xmlns:a16="http://schemas.microsoft.com/office/drawing/2014/main" id="{B0985CF6-CC94-45A9-8B3C-2261CEEEE3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88" name="Text Box 296">
          <a:extLst>
            <a:ext uri="{FF2B5EF4-FFF2-40B4-BE49-F238E27FC236}">
              <a16:creationId xmlns:a16="http://schemas.microsoft.com/office/drawing/2014/main" id="{1CBE9F12-A98E-4469-9D01-42B12DB874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89" name="Text Box 297">
          <a:extLst>
            <a:ext uri="{FF2B5EF4-FFF2-40B4-BE49-F238E27FC236}">
              <a16:creationId xmlns:a16="http://schemas.microsoft.com/office/drawing/2014/main" id="{3C75C529-7A5F-463F-88E7-B05AD62B2E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0" name="Text Box 298">
          <a:extLst>
            <a:ext uri="{FF2B5EF4-FFF2-40B4-BE49-F238E27FC236}">
              <a16:creationId xmlns:a16="http://schemas.microsoft.com/office/drawing/2014/main" id="{371BAC44-98FF-41B3-A248-6AB53FB68D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1" name="Text Box 299">
          <a:extLst>
            <a:ext uri="{FF2B5EF4-FFF2-40B4-BE49-F238E27FC236}">
              <a16:creationId xmlns:a16="http://schemas.microsoft.com/office/drawing/2014/main" id="{7D555C39-7FCB-4D68-8008-01B5B659AA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92" name="Text Box 300">
          <a:extLst>
            <a:ext uri="{FF2B5EF4-FFF2-40B4-BE49-F238E27FC236}">
              <a16:creationId xmlns:a16="http://schemas.microsoft.com/office/drawing/2014/main" id="{84EF5A40-6366-42D7-82AE-E26AE76598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3" name="Text Box 301">
          <a:extLst>
            <a:ext uri="{FF2B5EF4-FFF2-40B4-BE49-F238E27FC236}">
              <a16:creationId xmlns:a16="http://schemas.microsoft.com/office/drawing/2014/main" id="{4CBACCB7-12CB-48F8-97D3-EF7FD2D8DB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4" name="Text Box 302">
          <a:extLst>
            <a:ext uri="{FF2B5EF4-FFF2-40B4-BE49-F238E27FC236}">
              <a16:creationId xmlns:a16="http://schemas.microsoft.com/office/drawing/2014/main" id="{9DECDE0A-1A0B-4095-B698-651ECFCFFB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95" name="Text Box 303">
          <a:extLst>
            <a:ext uri="{FF2B5EF4-FFF2-40B4-BE49-F238E27FC236}">
              <a16:creationId xmlns:a16="http://schemas.microsoft.com/office/drawing/2014/main" id="{CE6FFDA8-A59B-4383-BACD-1C2C7E011A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6" name="Text Box 304">
          <a:extLst>
            <a:ext uri="{FF2B5EF4-FFF2-40B4-BE49-F238E27FC236}">
              <a16:creationId xmlns:a16="http://schemas.microsoft.com/office/drawing/2014/main" id="{DB5E6A6B-6862-4296-9642-7E41E18D6E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7" name="Text Box 305">
          <a:extLst>
            <a:ext uri="{FF2B5EF4-FFF2-40B4-BE49-F238E27FC236}">
              <a16:creationId xmlns:a16="http://schemas.microsoft.com/office/drawing/2014/main" id="{EF005960-C451-4AD3-AB04-36AB5AF216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98" name="Text Box 306">
          <a:extLst>
            <a:ext uri="{FF2B5EF4-FFF2-40B4-BE49-F238E27FC236}">
              <a16:creationId xmlns:a16="http://schemas.microsoft.com/office/drawing/2014/main" id="{567019EB-C338-4456-A567-A9296BAA08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9" name="Text Box 307">
          <a:extLst>
            <a:ext uri="{FF2B5EF4-FFF2-40B4-BE49-F238E27FC236}">
              <a16:creationId xmlns:a16="http://schemas.microsoft.com/office/drawing/2014/main" id="{D71FCBFF-B30C-4D18-8A76-55D13AB337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00" name="Text Box 308">
          <a:extLst>
            <a:ext uri="{FF2B5EF4-FFF2-40B4-BE49-F238E27FC236}">
              <a16:creationId xmlns:a16="http://schemas.microsoft.com/office/drawing/2014/main" id="{2EEA266D-9BC4-4B38-86C0-14210A8B09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1" name="Text Box 309">
          <a:extLst>
            <a:ext uri="{FF2B5EF4-FFF2-40B4-BE49-F238E27FC236}">
              <a16:creationId xmlns:a16="http://schemas.microsoft.com/office/drawing/2014/main" id="{29E7BA2E-F95E-492B-ACF0-A98236E6E45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2" name="Text Box 310">
          <a:extLst>
            <a:ext uri="{FF2B5EF4-FFF2-40B4-BE49-F238E27FC236}">
              <a16:creationId xmlns:a16="http://schemas.microsoft.com/office/drawing/2014/main" id="{18784B4C-8545-4069-8B75-CD8FA4FBF99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3" name="Text Box 311">
          <a:extLst>
            <a:ext uri="{FF2B5EF4-FFF2-40B4-BE49-F238E27FC236}">
              <a16:creationId xmlns:a16="http://schemas.microsoft.com/office/drawing/2014/main" id="{E6F0C666-EE7E-4DAA-9203-CBDF51063E3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4" name="Text Box 312">
          <a:extLst>
            <a:ext uri="{FF2B5EF4-FFF2-40B4-BE49-F238E27FC236}">
              <a16:creationId xmlns:a16="http://schemas.microsoft.com/office/drawing/2014/main" id="{2223313F-91DD-4B5A-9D30-8CD94C71C0A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5" name="Text Box 313">
          <a:extLst>
            <a:ext uri="{FF2B5EF4-FFF2-40B4-BE49-F238E27FC236}">
              <a16:creationId xmlns:a16="http://schemas.microsoft.com/office/drawing/2014/main" id="{274A41D0-898E-47AB-BFC0-F55A8E366C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6" name="Text Box 314">
          <a:extLst>
            <a:ext uri="{FF2B5EF4-FFF2-40B4-BE49-F238E27FC236}">
              <a16:creationId xmlns:a16="http://schemas.microsoft.com/office/drawing/2014/main" id="{59EC7625-0822-4AFC-943B-70276E21229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7" name="Text Box 315">
          <a:extLst>
            <a:ext uri="{FF2B5EF4-FFF2-40B4-BE49-F238E27FC236}">
              <a16:creationId xmlns:a16="http://schemas.microsoft.com/office/drawing/2014/main" id="{6A66A64D-361A-4AF3-95F8-608761FD091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8" name="Text Box 316">
          <a:extLst>
            <a:ext uri="{FF2B5EF4-FFF2-40B4-BE49-F238E27FC236}">
              <a16:creationId xmlns:a16="http://schemas.microsoft.com/office/drawing/2014/main" id="{508F51EF-9E3B-4DB5-93C5-E169E07A00E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9" name="Text Box 317">
          <a:extLst>
            <a:ext uri="{FF2B5EF4-FFF2-40B4-BE49-F238E27FC236}">
              <a16:creationId xmlns:a16="http://schemas.microsoft.com/office/drawing/2014/main" id="{3E37219F-3DB5-45CB-93BF-31D1CBBAD72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0" name="Text Box 318">
          <a:extLst>
            <a:ext uri="{FF2B5EF4-FFF2-40B4-BE49-F238E27FC236}">
              <a16:creationId xmlns:a16="http://schemas.microsoft.com/office/drawing/2014/main" id="{D6C2208E-72B7-4B1F-8D77-682F9C1DD84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1" name="Text Box 319">
          <a:extLst>
            <a:ext uri="{FF2B5EF4-FFF2-40B4-BE49-F238E27FC236}">
              <a16:creationId xmlns:a16="http://schemas.microsoft.com/office/drawing/2014/main" id="{589A4EB1-68EB-41B3-9830-6402A214F8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2" name="Text Box 320">
          <a:extLst>
            <a:ext uri="{FF2B5EF4-FFF2-40B4-BE49-F238E27FC236}">
              <a16:creationId xmlns:a16="http://schemas.microsoft.com/office/drawing/2014/main" id="{F2CD883B-BF54-41BF-9C5B-5374E9734AD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3" name="Text Box 321">
          <a:extLst>
            <a:ext uri="{FF2B5EF4-FFF2-40B4-BE49-F238E27FC236}">
              <a16:creationId xmlns:a16="http://schemas.microsoft.com/office/drawing/2014/main" id="{B08D6053-362D-45AC-AA07-E5253DFEF1E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4" name="Text Box 322">
          <a:extLst>
            <a:ext uri="{FF2B5EF4-FFF2-40B4-BE49-F238E27FC236}">
              <a16:creationId xmlns:a16="http://schemas.microsoft.com/office/drawing/2014/main" id="{740EA70A-FE09-43D5-A1BB-59B7D3D2727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5" name="Text Box 323">
          <a:extLst>
            <a:ext uri="{FF2B5EF4-FFF2-40B4-BE49-F238E27FC236}">
              <a16:creationId xmlns:a16="http://schemas.microsoft.com/office/drawing/2014/main" id="{051ADA30-5011-437E-86E4-DBABE9EB9CC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6" name="Text Box 324">
          <a:extLst>
            <a:ext uri="{FF2B5EF4-FFF2-40B4-BE49-F238E27FC236}">
              <a16:creationId xmlns:a16="http://schemas.microsoft.com/office/drawing/2014/main" id="{088D4ED8-D8E0-43B6-8C42-7D33CD7ABDE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7" name="Text Box 325">
          <a:extLst>
            <a:ext uri="{FF2B5EF4-FFF2-40B4-BE49-F238E27FC236}">
              <a16:creationId xmlns:a16="http://schemas.microsoft.com/office/drawing/2014/main" id="{3F8775D0-7341-4645-8565-AAF8445C9F2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8" name="Text Box 326">
          <a:extLst>
            <a:ext uri="{FF2B5EF4-FFF2-40B4-BE49-F238E27FC236}">
              <a16:creationId xmlns:a16="http://schemas.microsoft.com/office/drawing/2014/main" id="{BB588196-5109-412C-92C6-F10E5FADA67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9" name="Text Box 327">
          <a:extLst>
            <a:ext uri="{FF2B5EF4-FFF2-40B4-BE49-F238E27FC236}">
              <a16:creationId xmlns:a16="http://schemas.microsoft.com/office/drawing/2014/main" id="{817F7D50-4644-46AC-9625-EB88B6CBBC5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0" name="Text Box 328">
          <a:extLst>
            <a:ext uri="{FF2B5EF4-FFF2-40B4-BE49-F238E27FC236}">
              <a16:creationId xmlns:a16="http://schemas.microsoft.com/office/drawing/2014/main" id="{86D620F3-E4C2-4221-8F8D-87DE77EA8BA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1" name="Text Box 329">
          <a:extLst>
            <a:ext uri="{FF2B5EF4-FFF2-40B4-BE49-F238E27FC236}">
              <a16:creationId xmlns:a16="http://schemas.microsoft.com/office/drawing/2014/main" id="{24075EA5-6541-4971-A805-45972738D5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2" name="Text Box 330">
          <a:extLst>
            <a:ext uri="{FF2B5EF4-FFF2-40B4-BE49-F238E27FC236}">
              <a16:creationId xmlns:a16="http://schemas.microsoft.com/office/drawing/2014/main" id="{79662849-9E9B-428F-A811-236381650E2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3" name="Text Box 331">
          <a:extLst>
            <a:ext uri="{FF2B5EF4-FFF2-40B4-BE49-F238E27FC236}">
              <a16:creationId xmlns:a16="http://schemas.microsoft.com/office/drawing/2014/main" id="{14BB807C-799F-474B-8A93-36E9A8FC55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4" name="Text Box 332">
          <a:extLst>
            <a:ext uri="{FF2B5EF4-FFF2-40B4-BE49-F238E27FC236}">
              <a16:creationId xmlns:a16="http://schemas.microsoft.com/office/drawing/2014/main" id="{4A76ADE4-3E87-4D6F-A9C1-A14A0D32AF2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5" name="Text Box 333">
          <a:extLst>
            <a:ext uri="{FF2B5EF4-FFF2-40B4-BE49-F238E27FC236}">
              <a16:creationId xmlns:a16="http://schemas.microsoft.com/office/drawing/2014/main" id="{39152E40-7490-4B7A-8AFD-5954CE4AB3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6" name="Text Box 334">
          <a:extLst>
            <a:ext uri="{FF2B5EF4-FFF2-40B4-BE49-F238E27FC236}">
              <a16:creationId xmlns:a16="http://schemas.microsoft.com/office/drawing/2014/main" id="{0BD6D2A2-9962-4A5F-BA7E-85F0BC71BFC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7" name="Text Box 335">
          <a:extLst>
            <a:ext uri="{FF2B5EF4-FFF2-40B4-BE49-F238E27FC236}">
              <a16:creationId xmlns:a16="http://schemas.microsoft.com/office/drawing/2014/main" id="{9F157147-4A8E-4AC6-BFE4-37687BE22C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28" name="Text Box 336">
          <a:extLst>
            <a:ext uri="{FF2B5EF4-FFF2-40B4-BE49-F238E27FC236}">
              <a16:creationId xmlns:a16="http://schemas.microsoft.com/office/drawing/2014/main" id="{FFDD2A02-B8CB-471B-B2C3-B801809CF5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29" name="Text Box 337">
          <a:extLst>
            <a:ext uri="{FF2B5EF4-FFF2-40B4-BE49-F238E27FC236}">
              <a16:creationId xmlns:a16="http://schemas.microsoft.com/office/drawing/2014/main" id="{374A4465-4A2B-4F3C-933D-BA533A2A00E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0" name="Text Box 338">
          <a:extLst>
            <a:ext uri="{FF2B5EF4-FFF2-40B4-BE49-F238E27FC236}">
              <a16:creationId xmlns:a16="http://schemas.microsoft.com/office/drawing/2014/main" id="{1B258299-6F1A-4133-B550-51BC3E4E91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1" name="Text Box 339">
          <a:extLst>
            <a:ext uri="{FF2B5EF4-FFF2-40B4-BE49-F238E27FC236}">
              <a16:creationId xmlns:a16="http://schemas.microsoft.com/office/drawing/2014/main" id="{1636DF5D-6E9C-4E6D-8975-805BA82D21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32" name="Text Box 340">
          <a:extLst>
            <a:ext uri="{FF2B5EF4-FFF2-40B4-BE49-F238E27FC236}">
              <a16:creationId xmlns:a16="http://schemas.microsoft.com/office/drawing/2014/main" id="{7A7B84FC-4E7F-4271-B5F5-0574620A99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3" name="Text Box 341">
          <a:extLst>
            <a:ext uri="{FF2B5EF4-FFF2-40B4-BE49-F238E27FC236}">
              <a16:creationId xmlns:a16="http://schemas.microsoft.com/office/drawing/2014/main" id="{BE92FFDE-E878-46CB-B3FE-F2192E0F21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4" name="Text Box 342">
          <a:extLst>
            <a:ext uri="{FF2B5EF4-FFF2-40B4-BE49-F238E27FC236}">
              <a16:creationId xmlns:a16="http://schemas.microsoft.com/office/drawing/2014/main" id="{543139D0-1586-47AD-ACBB-CFFA745B3B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35" name="Text Box 343">
          <a:extLst>
            <a:ext uri="{FF2B5EF4-FFF2-40B4-BE49-F238E27FC236}">
              <a16:creationId xmlns:a16="http://schemas.microsoft.com/office/drawing/2014/main" id="{944757A0-75DA-46FC-A77D-6138090E2B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6" name="Text Box 344">
          <a:extLst>
            <a:ext uri="{FF2B5EF4-FFF2-40B4-BE49-F238E27FC236}">
              <a16:creationId xmlns:a16="http://schemas.microsoft.com/office/drawing/2014/main" id="{60D3B55D-82F3-4E41-9A58-6610BD6B5C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7" name="Text Box 345">
          <a:extLst>
            <a:ext uri="{FF2B5EF4-FFF2-40B4-BE49-F238E27FC236}">
              <a16:creationId xmlns:a16="http://schemas.microsoft.com/office/drawing/2014/main" id="{63CB8A1F-1B48-4CF9-830D-997CBDBB0B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38" name="Text Box 346">
          <a:extLst>
            <a:ext uri="{FF2B5EF4-FFF2-40B4-BE49-F238E27FC236}">
              <a16:creationId xmlns:a16="http://schemas.microsoft.com/office/drawing/2014/main" id="{9D8A9015-925B-4D00-8904-67CF3260601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39" name="Text Box 347">
          <a:extLst>
            <a:ext uri="{FF2B5EF4-FFF2-40B4-BE49-F238E27FC236}">
              <a16:creationId xmlns:a16="http://schemas.microsoft.com/office/drawing/2014/main" id="{89F8FBEB-C713-4F10-93CA-0D099CE1EFD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0" name="Text Box 348">
          <a:extLst>
            <a:ext uri="{FF2B5EF4-FFF2-40B4-BE49-F238E27FC236}">
              <a16:creationId xmlns:a16="http://schemas.microsoft.com/office/drawing/2014/main" id="{E9F9029C-7FF5-451D-BBA4-E12001AA886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1" name="Text Box 349">
          <a:extLst>
            <a:ext uri="{FF2B5EF4-FFF2-40B4-BE49-F238E27FC236}">
              <a16:creationId xmlns:a16="http://schemas.microsoft.com/office/drawing/2014/main" id="{0B8F5461-0693-482F-8434-EDBAE7B989E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2" name="Text Box 350">
          <a:extLst>
            <a:ext uri="{FF2B5EF4-FFF2-40B4-BE49-F238E27FC236}">
              <a16:creationId xmlns:a16="http://schemas.microsoft.com/office/drawing/2014/main" id="{F2B90CA4-5E6F-4B6B-AC0A-D3C94171B79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3" name="Text Box 351">
          <a:extLst>
            <a:ext uri="{FF2B5EF4-FFF2-40B4-BE49-F238E27FC236}">
              <a16:creationId xmlns:a16="http://schemas.microsoft.com/office/drawing/2014/main" id="{DED64A5A-D5D8-4CAC-8C15-FDCCC353C48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4" name="Text Box 352">
          <a:extLst>
            <a:ext uri="{FF2B5EF4-FFF2-40B4-BE49-F238E27FC236}">
              <a16:creationId xmlns:a16="http://schemas.microsoft.com/office/drawing/2014/main" id="{4C76CFE2-3C0D-41C0-9EA6-85026F2167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5" name="Text Box 353">
          <a:extLst>
            <a:ext uri="{FF2B5EF4-FFF2-40B4-BE49-F238E27FC236}">
              <a16:creationId xmlns:a16="http://schemas.microsoft.com/office/drawing/2014/main" id="{856A81E5-85E4-43E7-B641-4F85B953870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6" name="Text Box 354">
          <a:extLst>
            <a:ext uri="{FF2B5EF4-FFF2-40B4-BE49-F238E27FC236}">
              <a16:creationId xmlns:a16="http://schemas.microsoft.com/office/drawing/2014/main" id="{7E96292B-C0C7-49F9-A62F-626959E586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7" name="Text Box 355">
          <a:extLst>
            <a:ext uri="{FF2B5EF4-FFF2-40B4-BE49-F238E27FC236}">
              <a16:creationId xmlns:a16="http://schemas.microsoft.com/office/drawing/2014/main" id="{95324C40-F4D4-4A13-B003-E1446CE6F13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8" name="Text Box 356">
          <a:extLst>
            <a:ext uri="{FF2B5EF4-FFF2-40B4-BE49-F238E27FC236}">
              <a16:creationId xmlns:a16="http://schemas.microsoft.com/office/drawing/2014/main" id="{338F9905-CF4A-4005-A790-D1DE2B5D5FD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9" name="Text Box 357">
          <a:extLst>
            <a:ext uri="{FF2B5EF4-FFF2-40B4-BE49-F238E27FC236}">
              <a16:creationId xmlns:a16="http://schemas.microsoft.com/office/drawing/2014/main" id="{B8B90CA8-960D-44BA-A112-7C6CC0C6C2D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0" name="Text Box 358">
          <a:extLst>
            <a:ext uri="{FF2B5EF4-FFF2-40B4-BE49-F238E27FC236}">
              <a16:creationId xmlns:a16="http://schemas.microsoft.com/office/drawing/2014/main" id="{9AEFECAF-E12C-4E7A-8B1F-CCC4507B128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1" name="Text Box 359">
          <a:extLst>
            <a:ext uri="{FF2B5EF4-FFF2-40B4-BE49-F238E27FC236}">
              <a16:creationId xmlns:a16="http://schemas.microsoft.com/office/drawing/2014/main" id="{53014DF0-FB3B-4A18-92F0-B0717322B41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2" name="Text Box 360">
          <a:extLst>
            <a:ext uri="{FF2B5EF4-FFF2-40B4-BE49-F238E27FC236}">
              <a16:creationId xmlns:a16="http://schemas.microsoft.com/office/drawing/2014/main" id="{A4A0BF9D-D195-4ADE-8067-A366F587953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3" name="Text Box 361">
          <a:extLst>
            <a:ext uri="{FF2B5EF4-FFF2-40B4-BE49-F238E27FC236}">
              <a16:creationId xmlns:a16="http://schemas.microsoft.com/office/drawing/2014/main" id="{C86F3BE7-D055-4823-AAD7-FCADC2B978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4" name="Text Box 362">
          <a:extLst>
            <a:ext uri="{FF2B5EF4-FFF2-40B4-BE49-F238E27FC236}">
              <a16:creationId xmlns:a16="http://schemas.microsoft.com/office/drawing/2014/main" id="{AC0F535A-FCB2-4DFC-8447-88C8F27E302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5" name="Text Box 363">
          <a:extLst>
            <a:ext uri="{FF2B5EF4-FFF2-40B4-BE49-F238E27FC236}">
              <a16:creationId xmlns:a16="http://schemas.microsoft.com/office/drawing/2014/main" id="{A2925374-A723-46DD-BE85-D0D1E0A647E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6" name="Text Box 364">
          <a:extLst>
            <a:ext uri="{FF2B5EF4-FFF2-40B4-BE49-F238E27FC236}">
              <a16:creationId xmlns:a16="http://schemas.microsoft.com/office/drawing/2014/main" id="{0AB00D62-3D1C-4571-BFB9-FACE39F4E9B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7" name="Text Box 365">
          <a:extLst>
            <a:ext uri="{FF2B5EF4-FFF2-40B4-BE49-F238E27FC236}">
              <a16:creationId xmlns:a16="http://schemas.microsoft.com/office/drawing/2014/main" id="{3833D863-BD30-47ED-9651-0F19713B34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8" name="Text Box 366">
          <a:extLst>
            <a:ext uri="{FF2B5EF4-FFF2-40B4-BE49-F238E27FC236}">
              <a16:creationId xmlns:a16="http://schemas.microsoft.com/office/drawing/2014/main" id="{BE47925C-F6D1-4845-85E4-6E83C3EBB4B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9" name="Text Box 367">
          <a:extLst>
            <a:ext uri="{FF2B5EF4-FFF2-40B4-BE49-F238E27FC236}">
              <a16:creationId xmlns:a16="http://schemas.microsoft.com/office/drawing/2014/main" id="{8B9C2B1A-916C-49E1-A155-5D9B39603F9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0" name="Text Box 368">
          <a:extLst>
            <a:ext uri="{FF2B5EF4-FFF2-40B4-BE49-F238E27FC236}">
              <a16:creationId xmlns:a16="http://schemas.microsoft.com/office/drawing/2014/main" id="{F4901E07-D1EC-416E-A24E-B4D6F132395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1" name="Text Box 369">
          <a:extLst>
            <a:ext uri="{FF2B5EF4-FFF2-40B4-BE49-F238E27FC236}">
              <a16:creationId xmlns:a16="http://schemas.microsoft.com/office/drawing/2014/main" id="{C0555F99-CCE7-4116-A0E2-61025262EB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2" name="Text Box 370">
          <a:extLst>
            <a:ext uri="{FF2B5EF4-FFF2-40B4-BE49-F238E27FC236}">
              <a16:creationId xmlns:a16="http://schemas.microsoft.com/office/drawing/2014/main" id="{352E6AC3-9697-4F7B-97E4-B945A0E2AE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3" name="Text Box 371">
          <a:extLst>
            <a:ext uri="{FF2B5EF4-FFF2-40B4-BE49-F238E27FC236}">
              <a16:creationId xmlns:a16="http://schemas.microsoft.com/office/drawing/2014/main" id="{9B620E41-F67D-4290-920C-3B1279FB9D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4" name="Text Box 372">
          <a:extLst>
            <a:ext uri="{FF2B5EF4-FFF2-40B4-BE49-F238E27FC236}">
              <a16:creationId xmlns:a16="http://schemas.microsoft.com/office/drawing/2014/main" id="{B198B8B6-F919-4EEB-A8C5-5B614285A82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65" name="Text Box 373">
          <a:extLst>
            <a:ext uri="{FF2B5EF4-FFF2-40B4-BE49-F238E27FC236}">
              <a16:creationId xmlns:a16="http://schemas.microsoft.com/office/drawing/2014/main" id="{15ED2419-04AA-4116-89F1-861A69403E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666" name="Text Box 374">
          <a:extLst>
            <a:ext uri="{FF2B5EF4-FFF2-40B4-BE49-F238E27FC236}">
              <a16:creationId xmlns:a16="http://schemas.microsoft.com/office/drawing/2014/main" id="{AF08D7E6-02B8-43D4-BF4F-838F15B9A4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67" name="Text Box 375">
          <a:extLst>
            <a:ext uri="{FF2B5EF4-FFF2-40B4-BE49-F238E27FC236}">
              <a16:creationId xmlns:a16="http://schemas.microsoft.com/office/drawing/2014/main" id="{32CC4F68-510F-409E-9BBE-595C3CC209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68" name="Text Box 376">
          <a:extLst>
            <a:ext uri="{FF2B5EF4-FFF2-40B4-BE49-F238E27FC236}">
              <a16:creationId xmlns:a16="http://schemas.microsoft.com/office/drawing/2014/main" id="{DD1EC32A-5759-4A06-BC1A-46088CD3A6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669" name="Text Box 377">
          <a:extLst>
            <a:ext uri="{FF2B5EF4-FFF2-40B4-BE49-F238E27FC236}">
              <a16:creationId xmlns:a16="http://schemas.microsoft.com/office/drawing/2014/main" id="{4C0A9968-B0E1-4680-8CA9-95168D7593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70" name="Text Box 378">
          <a:extLst>
            <a:ext uri="{FF2B5EF4-FFF2-40B4-BE49-F238E27FC236}">
              <a16:creationId xmlns:a16="http://schemas.microsoft.com/office/drawing/2014/main" id="{09785423-37E2-4477-A08D-14120E5F33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71" name="Text Box 379">
          <a:extLst>
            <a:ext uri="{FF2B5EF4-FFF2-40B4-BE49-F238E27FC236}">
              <a16:creationId xmlns:a16="http://schemas.microsoft.com/office/drawing/2014/main" id="{C491C2B2-4509-4954-A35C-81B69494A0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672" name="Text Box 380">
          <a:extLst>
            <a:ext uri="{FF2B5EF4-FFF2-40B4-BE49-F238E27FC236}">
              <a16:creationId xmlns:a16="http://schemas.microsoft.com/office/drawing/2014/main" id="{AA4AD42D-F3CD-4487-924A-04EE09B954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73" name="Text Box 381">
          <a:extLst>
            <a:ext uri="{FF2B5EF4-FFF2-40B4-BE49-F238E27FC236}">
              <a16:creationId xmlns:a16="http://schemas.microsoft.com/office/drawing/2014/main" id="{E4883A0C-2522-4C02-99B6-7F297C240C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74" name="Text Box 382">
          <a:extLst>
            <a:ext uri="{FF2B5EF4-FFF2-40B4-BE49-F238E27FC236}">
              <a16:creationId xmlns:a16="http://schemas.microsoft.com/office/drawing/2014/main" id="{3A772413-C326-4323-AE00-9D07E303C3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5" name="Text Box 383">
          <a:extLst>
            <a:ext uri="{FF2B5EF4-FFF2-40B4-BE49-F238E27FC236}">
              <a16:creationId xmlns:a16="http://schemas.microsoft.com/office/drawing/2014/main" id="{AF853FD3-6D49-41D9-818A-977B3B90B85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6" name="Text Box 384">
          <a:extLst>
            <a:ext uri="{FF2B5EF4-FFF2-40B4-BE49-F238E27FC236}">
              <a16:creationId xmlns:a16="http://schemas.microsoft.com/office/drawing/2014/main" id="{1D6F3765-82DF-4524-B9C7-7979005645D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7" name="Text Box 385">
          <a:extLst>
            <a:ext uri="{FF2B5EF4-FFF2-40B4-BE49-F238E27FC236}">
              <a16:creationId xmlns:a16="http://schemas.microsoft.com/office/drawing/2014/main" id="{61766E23-F63B-4B2B-BFAA-56C7A364E29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8" name="Text Box 386">
          <a:extLst>
            <a:ext uri="{FF2B5EF4-FFF2-40B4-BE49-F238E27FC236}">
              <a16:creationId xmlns:a16="http://schemas.microsoft.com/office/drawing/2014/main" id="{86D382E6-042A-43C8-8CFE-1BD062D95B6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9" name="Text Box 387">
          <a:extLst>
            <a:ext uri="{FF2B5EF4-FFF2-40B4-BE49-F238E27FC236}">
              <a16:creationId xmlns:a16="http://schemas.microsoft.com/office/drawing/2014/main" id="{FC9BBC63-2E9C-45B4-9CEF-77EBD50737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0" name="Text Box 388">
          <a:extLst>
            <a:ext uri="{FF2B5EF4-FFF2-40B4-BE49-F238E27FC236}">
              <a16:creationId xmlns:a16="http://schemas.microsoft.com/office/drawing/2014/main" id="{6C22CF44-3CC9-409C-9978-C0D3D855512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1" name="Text Box 389">
          <a:extLst>
            <a:ext uri="{FF2B5EF4-FFF2-40B4-BE49-F238E27FC236}">
              <a16:creationId xmlns:a16="http://schemas.microsoft.com/office/drawing/2014/main" id="{239E8D50-6290-436A-B7F0-C902208A5A2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2" name="Text Box 390">
          <a:extLst>
            <a:ext uri="{FF2B5EF4-FFF2-40B4-BE49-F238E27FC236}">
              <a16:creationId xmlns:a16="http://schemas.microsoft.com/office/drawing/2014/main" id="{3A996772-D399-4462-BE37-684EF95653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3" name="Text Box 391">
          <a:extLst>
            <a:ext uri="{FF2B5EF4-FFF2-40B4-BE49-F238E27FC236}">
              <a16:creationId xmlns:a16="http://schemas.microsoft.com/office/drawing/2014/main" id="{CB325951-021B-4241-B101-1C3326CD806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4" name="Text Box 392">
          <a:extLst>
            <a:ext uri="{FF2B5EF4-FFF2-40B4-BE49-F238E27FC236}">
              <a16:creationId xmlns:a16="http://schemas.microsoft.com/office/drawing/2014/main" id="{7D93D2B8-8376-45EF-9E6C-39793D45139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5" name="Text Box 393">
          <a:extLst>
            <a:ext uri="{FF2B5EF4-FFF2-40B4-BE49-F238E27FC236}">
              <a16:creationId xmlns:a16="http://schemas.microsoft.com/office/drawing/2014/main" id="{5CC26871-E35B-4DB1-A250-3903569C096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6" name="Text Box 394">
          <a:extLst>
            <a:ext uri="{FF2B5EF4-FFF2-40B4-BE49-F238E27FC236}">
              <a16:creationId xmlns:a16="http://schemas.microsoft.com/office/drawing/2014/main" id="{D9B96472-52AB-49BD-8F63-70DF801FD30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7" name="Text Box 395">
          <a:extLst>
            <a:ext uri="{FF2B5EF4-FFF2-40B4-BE49-F238E27FC236}">
              <a16:creationId xmlns:a16="http://schemas.microsoft.com/office/drawing/2014/main" id="{DED60551-467B-41C2-AA2F-6E07181658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8" name="Text Box 396">
          <a:extLst>
            <a:ext uri="{FF2B5EF4-FFF2-40B4-BE49-F238E27FC236}">
              <a16:creationId xmlns:a16="http://schemas.microsoft.com/office/drawing/2014/main" id="{4CA60CA3-DADC-442F-AE81-43062430876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9" name="Text Box 397">
          <a:extLst>
            <a:ext uri="{FF2B5EF4-FFF2-40B4-BE49-F238E27FC236}">
              <a16:creationId xmlns:a16="http://schemas.microsoft.com/office/drawing/2014/main" id="{511CAAC1-9848-4B2E-B934-ACEB34C4952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0" name="Text Box 398">
          <a:extLst>
            <a:ext uri="{FF2B5EF4-FFF2-40B4-BE49-F238E27FC236}">
              <a16:creationId xmlns:a16="http://schemas.microsoft.com/office/drawing/2014/main" id="{3A8A0C5D-95B5-4C9C-A8A1-EF23ADC94CF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1" name="Text Box 399">
          <a:extLst>
            <a:ext uri="{FF2B5EF4-FFF2-40B4-BE49-F238E27FC236}">
              <a16:creationId xmlns:a16="http://schemas.microsoft.com/office/drawing/2014/main" id="{963617A6-6DA8-4072-AC7F-A6121E2F5EE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2" name="Text Box 400">
          <a:extLst>
            <a:ext uri="{FF2B5EF4-FFF2-40B4-BE49-F238E27FC236}">
              <a16:creationId xmlns:a16="http://schemas.microsoft.com/office/drawing/2014/main" id="{C91B9FC9-A585-4BA7-93FA-FBEC1DD5478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3" name="Text Box 401">
          <a:extLst>
            <a:ext uri="{FF2B5EF4-FFF2-40B4-BE49-F238E27FC236}">
              <a16:creationId xmlns:a16="http://schemas.microsoft.com/office/drawing/2014/main" id="{899A4659-3A8B-4D47-BF56-A818FE45E3B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4" name="Text Box 402">
          <a:extLst>
            <a:ext uri="{FF2B5EF4-FFF2-40B4-BE49-F238E27FC236}">
              <a16:creationId xmlns:a16="http://schemas.microsoft.com/office/drawing/2014/main" id="{7C403268-D621-40D8-93DD-BB4400D41B4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5" name="Text Box 403">
          <a:extLst>
            <a:ext uri="{FF2B5EF4-FFF2-40B4-BE49-F238E27FC236}">
              <a16:creationId xmlns:a16="http://schemas.microsoft.com/office/drawing/2014/main" id="{CADED6F6-7150-4634-9FD3-0EA7FF6B369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6" name="Text Box 404">
          <a:extLst>
            <a:ext uri="{FF2B5EF4-FFF2-40B4-BE49-F238E27FC236}">
              <a16:creationId xmlns:a16="http://schemas.microsoft.com/office/drawing/2014/main" id="{CB6778C8-551A-4E05-8256-827B5470C3F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7" name="Text Box 405">
          <a:extLst>
            <a:ext uri="{FF2B5EF4-FFF2-40B4-BE49-F238E27FC236}">
              <a16:creationId xmlns:a16="http://schemas.microsoft.com/office/drawing/2014/main" id="{F138FD77-8365-4F23-B7D7-19992EF298A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8" name="Text Box 406">
          <a:extLst>
            <a:ext uri="{FF2B5EF4-FFF2-40B4-BE49-F238E27FC236}">
              <a16:creationId xmlns:a16="http://schemas.microsoft.com/office/drawing/2014/main" id="{FAB442A4-B960-4355-8434-127239634F3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9" name="Text Box 407">
          <a:extLst>
            <a:ext uri="{FF2B5EF4-FFF2-40B4-BE49-F238E27FC236}">
              <a16:creationId xmlns:a16="http://schemas.microsoft.com/office/drawing/2014/main" id="{3C8B3F37-0D67-4DF2-AC7A-1A45B098A7A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00" name="Text Box 408">
          <a:extLst>
            <a:ext uri="{FF2B5EF4-FFF2-40B4-BE49-F238E27FC236}">
              <a16:creationId xmlns:a16="http://schemas.microsoft.com/office/drawing/2014/main" id="{BBCADEED-FE37-4D21-8D4C-63980ECFA62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01" name="Text Box 409">
          <a:extLst>
            <a:ext uri="{FF2B5EF4-FFF2-40B4-BE49-F238E27FC236}">
              <a16:creationId xmlns:a16="http://schemas.microsoft.com/office/drawing/2014/main" id="{23A0A74B-B5A0-4F31-833D-CCA3F84A7AE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702" name="Text Box 410">
          <a:extLst>
            <a:ext uri="{FF2B5EF4-FFF2-40B4-BE49-F238E27FC236}">
              <a16:creationId xmlns:a16="http://schemas.microsoft.com/office/drawing/2014/main" id="{2E21DAAF-DA7B-4381-9E00-76032D7DD7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03" name="Text Box 411">
          <a:extLst>
            <a:ext uri="{FF2B5EF4-FFF2-40B4-BE49-F238E27FC236}">
              <a16:creationId xmlns:a16="http://schemas.microsoft.com/office/drawing/2014/main" id="{46ED9571-9EF5-42A2-8005-A12E3C8E50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4" name="Text Box 412">
          <a:extLst>
            <a:ext uri="{FF2B5EF4-FFF2-40B4-BE49-F238E27FC236}">
              <a16:creationId xmlns:a16="http://schemas.microsoft.com/office/drawing/2014/main" id="{49D1E035-4E0B-40A4-B666-55EFCD3690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5" name="Text Box 413">
          <a:extLst>
            <a:ext uri="{FF2B5EF4-FFF2-40B4-BE49-F238E27FC236}">
              <a16:creationId xmlns:a16="http://schemas.microsoft.com/office/drawing/2014/main" id="{FA171E53-9064-44B7-B82A-53AB6E6FE4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06" name="Text Box 414">
          <a:extLst>
            <a:ext uri="{FF2B5EF4-FFF2-40B4-BE49-F238E27FC236}">
              <a16:creationId xmlns:a16="http://schemas.microsoft.com/office/drawing/2014/main" id="{BF0E5107-F05A-49FE-AC81-AA96FEF53C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7" name="Text Box 415">
          <a:extLst>
            <a:ext uri="{FF2B5EF4-FFF2-40B4-BE49-F238E27FC236}">
              <a16:creationId xmlns:a16="http://schemas.microsoft.com/office/drawing/2014/main" id="{883EA95A-E3C1-415D-9FDF-24E7577857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8" name="Text Box 416">
          <a:extLst>
            <a:ext uri="{FF2B5EF4-FFF2-40B4-BE49-F238E27FC236}">
              <a16:creationId xmlns:a16="http://schemas.microsoft.com/office/drawing/2014/main" id="{9CA55DEE-F545-4A2B-A734-A21E5573EA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09" name="Text Box 417">
          <a:extLst>
            <a:ext uri="{FF2B5EF4-FFF2-40B4-BE49-F238E27FC236}">
              <a16:creationId xmlns:a16="http://schemas.microsoft.com/office/drawing/2014/main" id="{B4E4FA83-D419-45A2-B421-8B8A95D587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10" name="Text Box 418">
          <a:extLst>
            <a:ext uri="{FF2B5EF4-FFF2-40B4-BE49-F238E27FC236}">
              <a16:creationId xmlns:a16="http://schemas.microsoft.com/office/drawing/2014/main" id="{CC870BEA-A752-4BDB-B160-2834D12E5E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11" name="Text Box 419">
          <a:extLst>
            <a:ext uri="{FF2B5EF4-FFF2-40B4-BE49-F238E27FC236}">
              <a16:creationId xmlns:a16="http://schemas.microsoft.com/office/drawing/2014/main" id="{D9667BDD-37F7-4EE5-9E9D-10EA6245B1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2" name="Text Box 420">
          <a:extLst>
            <a:ext uri="{FF2B5EF4-FFF2-40B4-BE49-F238E27FC236}">
              <a16:creationId xmlns:a16="http://schemas.microsoft.com/office/drawing/2014/main" id="{FB757F46-CE83-47EA-AE27-37B0C49F01E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3" name="Text Box 421">
          <a:extLst>
            <a:ext uri="{FF2B5EF4-FFF2-40B4-BE49-F238E27FC236}">
              <a16:creationId xmlns:a16="http://schemas.microsoft.com/office/drawing/2014/main" id="{C8862F4B-2123-46E0-BF90-762E3E26EEC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4" name="Text Box 422">
          <a:extLst>
            <a:ext uri="{FF2B5EF4-FFF2-40B4-BE49-F238E27FC236}">
              <a16:creationId xmlns:a16="http://schemas.microsoft.com/office/drawing/2014/main" id="{4913F784-56A1-44CB-B864-94A98D6C327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5" name="Text Box 423">
          <a:extLst>
            <a:ext uri="{FF2B5EF4-FFF2-40B4-BE49-F238E27FC236}">
              <a16:creationId xmlns:a16="http://schemas.microsoft.com/office/drawing/2014/main" id="{7A3C343F-D3AD-4B34-9101-4C1F469E214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6" name="Text Box 424">
          <a:extLst>
            <a:ext uri="{FF2B5EF4-FFF2-40B4-BE49-F238E27FC236}">
              <a16:creationId xmlns:a16="http://schemas.microsoft.com/office/drawing/2014/main" id="{68B2488F-8F37-48DA-8BCB-DFC8B10B4E0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7" name="Text Box 425">
          <a:extLst>
            <a:ext uri="{FF2B5EF4-FFF2-40B4-BE49-F238E27FC236}">
              <a16:creationId xmlns:a16="http://schemas.microsoft.com/office/drawing/2014/main" id="{3EC00737-7129-44E1-869C-BB090151442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8" name="Text Box 426">
          <a:extLst>
            <a:ext uri="{FF2B5EF4-FFF2-40B4-BE49-F238E27FC236}">
              <a16:creationId xmlns:a16="http://schemas.microsoft.com/office/drawing/2014/main" id="{6276819C-3F1A-450A-A564-ABB5FB1CD93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9" name="Text Box 427">
          <a:extLst>
            <a:ext uri="{FF2B5EF4-FFF2-40B4-BE49-F238E27FC236}">
              <a16:creationId xmlns:a16="http://schemas.microsoft.com/office/drawing/2014/main" id="{CA4A5945-04C2-435D-9FBD-FFCEDB3B0DD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0" name="Text Box 428">
          <a:extLst>
            <a:ext uri="{FF2B5EF4-FFF2-40B4-BE49-F238E27FC236}">
              <a16:creationId xmlns:a16="http://schemas.microsoft.com/office/drawing/2014/main" id="{9C30450C-37B2-49AA-AFDB-CC6C1A9BE22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1" name="Text Box 429">
          <a:extLst>
            <a:ext uri="{FF2B5EF4-FFF2-40B4-BE49-F238E27FC236}">
              <a16:creationId xmlns:a16="http://schemas.microsoft.com/office/drawing/2014/main" id="{B0415877-ADC2-4F94-982A-27491B61791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2" name="Text Box 430">
          <a:extLst>
            <a:ext uri="{FF2B5EF4-FFF2-40B4-BE49-F238E27FC236}">
              <a16:creationId xmlns:a16="http://schemas.microsoft.com/office/drawing/2014/main" id="{F3D21F18-2A2A-47EF-BA2F-6FDC67D23B3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3" name="Text Box 431">
          <a:extLst>
            <a:ext uri="{FF2B5EF4-FFF2-40B4-BE49-F238E27FC236}">
              <a16:creationId xmlns:a16="http://schemas.microsoft.com/office/drawing/2014/main" id="{BFEF0519-655D-4FDD-BAE0-67DCEB9840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4" name="Text Box 432">
          <a:extLst>
            <a:ext uri="{FF2B5EF4-FFF2-40B4-BE49-F238E27FC236}">
              <a16:creationId xmlns:a16="http://schemas.microsoft.com/office/drawing/2014/main" id="{E475D3EA-4185-4945-903A-3F67061DA76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5" name="Text Box 433">
          <a:extLst>
            <a:ext uri="{FF2B5EF4-FFF2-40B4-BE49-F238E27FC236}">
              <a16:creationId xmlns:a16="http://schemas.microsoft.com/office/drawing/2014/main" id="{43CD298C-0EC3-4F50-AE1C-1FAEFAEC7BD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6" name="Text Box 434">
          <a:extLst>
            <a:ext uri="{FF2B5EF4-FFF2-40B4-BE49-F238E27FC236}">
              <a16:creationId xmlns:a16="http://schemas.microsoft.com/office/drawing/2014/main" id="{15BA52A0-ACD3-46C3-A414-16239F3F20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7" name="Text Box 435">
          <a:extLst>
            <a:ext uri="{FF2B5EF4-FFF2-40B4-BE49-F238E27FC236}">
              <a16:creationId xmlns:a16="http://schemas.microsoft.com/office/drawing/2014/main" id="{61004132-B485-400E-881E-C7EA670045B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8" name="Text Box 436">
          <a:extLst>
            <a:ext uri="{FF2B5EF4-FFF2-40B4-BE49-F238E27FC236}">
              <a16:creationId xmlns:a16="http://schemas.microsoft.com/office/drawing/2014/main" id="{DD695743-B5E7-4794-A266-88880352F4C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9" name="Text Box 437">
          <a:extLst>
            <a:ext uri="{FF2B5EF4-FFF2-40B4-BE49-F238E27FC236}">
              <a16:creationId xmlns:a16="http://schemas.microsoft.com/office/drawing/2014/main" id="{6BA7F774-9370-405B-942D-C284A60FA5C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0" name="Text Box 438">
          <a:extLst>
            <a:ext uri="{FF2B5EF4-FFF2-40B4-BE49-F238E27FC236}">
              <a16:creationId xmlns:a16="http://schemas.microsoft.com/office/drawing/2014/main" id="{31C7E0F4-A369-443E-89C4-A30CE437978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1" name="Text Box 439">
          <a:extLst>
            <a:ext uri="{FF2B5EF4-FFF2-40B4-BE49-F238E27FC236}">
              <a16:creationId xmlns:a16="http://schemas.microsoft.com/office/drawing/2014/main" id="{4476F939-59FE-40BF-84FF-1ECDF3187AA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2" name="Text Box 440">
          <a:extLst>
            <a:ext uri="{FF2B5EF4-FFF2-40B4-BE49-F238E27FC236}">
              <a16:creationId xmlns:a16="http://schemas.microsoft.com/office/drawing/2014/main" id="{5D6AE889-95A6-43A0-9604-80D225EB79E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3" name="Text Box 441">
          <a:extLst>
            <a:ext uri="{FF2B5EF4-FFF2-40B4-BE49-F238E27FC236}">
              <a16:creationId xmlns:a16="http://schemas.microsoft.com/office/drawing/2014/main" id="{DD4683AA-8D8A-4BD5-9CD0-AB50F860B01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4" name="Text Box 442">
          <a:extLst>
            <a:ext uri="{FF2B5EF4-FFF2-40B4-BE49-F238E27FC236}">
              <a16:creationId xmlns:a16="http://schemas.microsoft.com/office/drawing/2014/main" id="{D1DD3BB6-5BDA-40F6-B53C-FEF4CE28D4C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5" name="Text Box 443">
          <a:extLst>
            <a:ext uri="{FF2B5EF4-FFF2-40B4-BE49-F238E27FC236}">
              <a16:creationId xmlns:a16="http://schemas.microsoft.com/office/drawing/2014/main" id="{63E8771D-2F25-4881-A2AA-5DB316C282D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6" name="Text Box 444">
          <a:extLst>
            <a:ext uri="{FF2B5EF4-FFF2-40B4-BE49-F238E27FC236}">
              <a16:creationId xmlns:a16="http://schemas.microsoft.com/office/drawing/2014/main" id="{21778412-0642-42CC-ABDE-C56395BC8FA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7" name="Text Box 445">
          <a:extLst>
            <a:ext uri="{FF2B5EF4-FFF2-40B4-BE49-F238E27FC236}">
              <a16:creationId xmlns:a16="http://schemas.microsoft.com/office/drawing/2014/main" id="{7DB1DAE6-ABEE-4F15-911D-718DDB25235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8" name="Text Box 446">
          <a:extLst>
            <a:ext uri="{FF2B5EF4-FFF2-40B4-BE49-F238E27FC236}">
              <a16:creationId xmlns:a16="http://schemas.microsoft.com/office/drawing/2014/main" id="{E4B9F093-822F-410C-8891-7C3C3461E3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39" name="Text Box 447">
          <a:extLst>
            <a:ext uri="{FF2B5EF4-FFF2-40B4-BE49-F238E27FC236}">
              <a16:creationId xmlns:a16="http://schemas.microsoft.com/office/drawing/2014/main" id="{4A864B7A-060E-48A0-9B23-CA42D29FF6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0" name="Text Box 448">
          <a:extLst>
            <a:ext uri="{FF2B5EF4-FFF2-40B4-BE49-F238E27FC236}">
              <a16:creationId xmlns:a16="http://schemas.microsoft.com/office/drawing/2014/main" id="{913C95CC-B27C-4B0E-87E4-C7D734E88C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1" name="Text Box 449">
          <a:extLst>
            <a:ext uri="{FF2B5EF4-FFF2-40B4-BE49-F238E27FC236}">
              <a16:creationId xmlns:a16="http://schemas.microsoft.com/office/drawing/2014/main" id="{EAF22C80-064A-4A19-8D52-C8460054AC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42" name="Text Box 450">
          <a:extLst>
            <a:ext uri="{FF2B5EF4-FFF2-40B4-BE49-F238E27FC236}">
              <a16:creationId xmlns:a16="http://schemas.microsoft.com/office/drawing/2014/main" id="{A2052C83-8424-40B8-B3D9-F081DB35F5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3" name="Text Box 451">
          <a:extLst>
            <a:ext uri="{FF2B5EF4-FFF2-40B4-BE49-F238E27FC236}">
              <a16:creationId xmlns:a16="http://schemas.microsoft.com/office/drawing/2014/main" id="{C446CC1B-0025-4FE8-8399-8C05B70516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4" name="Text Box 452">
          <a:extLst>
            <a:ext uri="{FF2B5EF4-FFF2-40B4-BE49-F238E27FC236}">
              <a16:creationId xmlns:a16="http://schemas.microsoft.com/office/drawing/2014/main" id="{387C8853-01D4-4B0A-AED2-AD7A6D6A67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45" name="Text Box 453">
          <a:extLst>
            <a:ext uri="{FF2B5EF4-FFF2-40B4-BE49-F238E27FC236}">
              <a16:creationId xmlns:a16="http://schemas.microsoft.com/office/drawing/2014/main" id="{5E91A0AA-E8C8-4E44-B26D-842970FD4A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6" name="Text Box 454">
          <a:extLst>
            <a:ext uri="{FF2B5EF4-FFF2-40B4-BE49-F238E27FC236}">
              <a16:creationId xmlns:a16="http://schemas.microsoft.com/office/drawing/2014/main" id="{B97F182C-365D-47AE-88E8-188C493D10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7" name="Text Box 455">
          <a:extLst>
            <a:ext uri="{FF2B5EF4-FFF2-40B4-BE49-F238E27FC236}">
              <a16:creationId xmlns:a16="http://schemas.microsoft.com/office/drawing/2014/main" id="{5322D64D-F20D-4998-AC1C-576C2289B6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48" name="Text Box 456">
          <a:extLst>
            <a:ext uri="{FF2B5EF4-FFF2-40B4-BE49-F238E27FC236}">
              <a16:creationId xmlns:a16="http://schemas.microsoft.com/office/drawing/2014/main" id="{3E422E03-B5A2-4B48-9CD0-A60DB61F379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49" name="Text Box 457">
          <a:extLst>
            <a:ext uri="{FF2B5EF4-FFF2-40B4-BE49-F238E27FC236}">
              <a16:creationId xmlns:a16="http://schemas.microsoft.com/office/drawing/2014/main" id="{DEFC30A6-3113-4E73-8F25-7B7ECF0057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0" name="Text Box 458">
          <a:extLst>
            <a:ext uri="{FF2B5EF4-FFF2-40B4-BE49-F238E27FC236}">
              <a16:creationId xmlns:a16="http://schemas.microsoft.com/office/drawing/2014/main" id="{53DDE5B4-6468-493C-A5FA-E82BD3A388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1" name="Text Box 459">
          <a:extLst>
            <a:ext uri="{FF2B5EF4-FFF2-40B4-BE49-F238E27FC236}">
              <a16:creationId xmlns:a16="http://schemas.microsoft.com/office/drawing/2014/main" id="{15C933ED-C459-48AE-A9EE-77FB739004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52" name="Text Box 460">
          <a:extLst>
            <a:ext uri="{FF2B5EF4-FFF2-40B4-BE49-F238E27FC236}">
              <a16:creationId xmlns:a16="http://schemas.microsoft.com/office/drawing/2014/main" id="{87BA9B4B-AACF-4625-84BC-C6AD81A4CB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3" name="Text Box 461">
          <a:extLst>
            <a:ext uri="{FF2B5EF4-FFF2-40B4-BE49-F238E27FC236}">
              <a16:creationId xmlns:a16="http://schemas.microsoft.com/office/drawing/2014/main" id="{2236BF4C-3B8C-4A15-ABC6-54D745E28E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4" name="Text Box 462">
          <a:extLst>
            <a:ext uri="{FF2B5EF4-FFF2-40B4-BE49-F238E27FC236}">
              <a16:creationId xmlns:a16="http://schemas.microsoft.com/office/drawing/2014/main" id="{160C4D1B-D945-4FA9-8623-12D3676504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55" name="Text Box 463">
          <a:extLst>
            <a:ext uri="{FF2B5EF4-FFF2-40B4-BE49-F238E27FC236}">
              <a16:creationId xmlns:a16="http://schemas.microsoft.com/office/drawing/2014/main" id="{D0A5C85F-C30A-4374-93BE-FF830599EF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6" name="Text Box 464">
          <a:extLst>
            <a:ext uri="{FF2B5EF4-FFF2-40B4-BE49-F238E27FC236}">
              <a16:creationId xmlns:a16="http://schemas.microsoft.com/office/drawing/2014/main" id="{B7937DC9-1639-44FA-97C2-EEB00DB16E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7" name="Text Box 465">
          <a:extLst>
            <a:ext uri="{FF2B5EF4-FFF2-40B4-BE49-F238E27FC236}">
              <a16:creationId xmlns:a16="http://schemas.microsoft.com/office/drawing/2014/main" id="{998675D1-A0F0-49F2-83A8-63D5146006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58" name="Text Box 466">
          <a:extLst>
            <a:ext uri="{FF2B5EF4-FFF2-40B4-BE49-F238E27FC236}">
              <a16:creationId xmlns:a16="http://schemas.microsoft.com/office/drawing/2014/main" id="{81B117D2-1588-4BF2-81F1-CB718B3147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59" name="Text Box 467">
          <a:extLst>
            <a:ext uri="{FF2B5EF4-FFF2-40B4-BE49-F238E27FC236}">
              <a16:creationId xmlns:a16="http://schemas.microsoft.com/office/drawing/2014/main" id="{D55777EB-C413-447D-A3B7-E773C49CF7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0" name="Text Box 468">
          <a:extLst>
            <a:ext uri="{FF2B5EF4-FFF2-40B4-BE49-F238E27FC236}">
              <a16:creationId xmlns:a16="http://schemas.microsoft.com/office/drawing/2014/main" id="{72996218-553A-4AC9-A318-09DAFEC479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1" name="Text Box 469">
          <a:extLst>
            <a:ext uri="{FF2B5EF4-FFF2-40B4-BE49-F238E27FC236}">
              <a16:creationId xmlns:a16="http://schemas.microsoft.com/office/drawing/2014/main" id="{6BB07F5F-C1AC-4625-8575-3822CE3B196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62" name="Text Box 470">
          <a:extLst>
            <a:ext uri="{FF2B5EF4-FFF2-40B4-BE49-F238E27FC236}">
              <a16:creationId xmlns:a16="http://schemas.microsoft.com/office/drawing/2014/main" id="{CFFEE773-1355-4025-86D5-CDE8900E28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3" name="Text Box 471">
          <a:extLst>
            <a:ext uri="{FF2B5EF4-FFF2-40B4-BE49-F238E27FC236}">
              <a16:creationId xmlns:a16="http://schemas.microsoft.com/office/drawing/2014/main" id="{880741BF-4D86-42AC-8575-79744F7397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4" name="Text Box 472">
          <a:extLst>
            <a:ext uri="{FF2B5EF4-FFF2-40B4-BE49-F238E27FC236}">
              <a16:creationId xmlns:a16="http://schemas.microsoft.com/office/drawing/2014/main" id="{E0EADD65-7D9B-47F8-98ED-F6D79349795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65" name="Text Box 473">
          <a:extLst>
            <a:ext uri="{FF2B5EF4-FFF2-40B4-BE49-F238E27FC236}">
              <a16:creationId xmlns:a16="http://schemas.microsoft.com/office/drawing/2014/main" id="{CE81CD34-DB97-4746-B742-535AD1CE06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6" name="Text Box 474">
          <a:extLst>
            <a:ext uri="{FF2B5EF4-FFF2-40B4-BE49-F238E27FC236}">
              <a16:creationId xmlns:a16="http://schemas.microsoft.com/office/drawing/2014/main" id="{465BA4BB-AD47-4F6E-ACD2-9646F0D493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7" name="Text Box 475">
          <a:extLst>
            <a:ext uri="{FF2B5EF4-FFF2-40B4-BE49-F238E27FC236}">
              <a16:creationId xmlns:a16="http://schemas.microsoft.com/office/drawing/2014/main" id="{64A9639A-C7B1-47D2-AA69-5208CD4D84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68" name="Text Box 476">
          <a:extLst>
            <a:ext uri="{FF2B5EF4-FFF2-40B4-BE49-F238E27FC236}">
              <a16:creationId xmlns:a16="http://schemas.microsoft.com/office/drawing/2014/main" id="{3587E55F-3870-45A0-9548-207FCFFAD1D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9" name="Text Box 477">
          <a:extLst>
            <a:ext uri="{FF2B5EF4-FFF2-40B4-BE49-F238E27FC236}">
              <a16:creationId xmlns:a16="http://schemas.microsoft.com/office/drawing/2014/main" id="{1F4A6155-E634-444D-A658-4FACCC39BA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0" name="Text Box 478">
          <a:extLst>
            <a:ext uri="{FF2B5EF4-FFF2-40B4-BE49-F238E27FC236}">
              <a16:creationId xmlns:a16="http://schemas.microsoft.com/office/drawing/2014/main" id="{C36A79C0-7B1B-4F71-8EF4-E1A7C42A24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71" name="Text Box 479">
          <a:extLst>
            <a:ext uri="{FF2B5EF4-FFF2-40B4-BE49-F238E27FC236}">
              <a16:creationId xmlns:a16="http://schemas.microsoft.com/office/drawing/2014/main" id="{AD444061-9E06-4D43-A111-4C60B53836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2" name="Text Box 480">
          <a:extLst>
            <a:ext uri="{FF2B5EF4-FFF2-40B4-BE49-F238E27FC236}">
              <a16:creationId xmlns:a16="http://schemas.microsoft.com/office/drawing/2014/main" id="{DD279F86-3A04-4B64-B46B-F6D1C8CA4C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3" name="Text Box 481">
          <a:extLst>
            <a:ext uri="{FF2B5EF4-FFF2-40B4-BE49-F238E27FC236}">
              <a16:creationId xmlns:a16="http://schemas.microsoft.com/office/drawing/2014/main" id="{A597BCF6-6EC6-4588-B68F-924934A7C1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74" name="Text Box 482">
          <a:extLst>
            <a:ext uri="{FF2B5EF4-FFF2-40B4-BE49-F238E27FC236}">
              <a16:creationId xmlns:a16="http://schemas.microsoft.com/office/drawing/2014/main" id="{A74E81CA-E1E1-40AB-8268-80B48B36AE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5" name="Text Box 483">
          <a:extLst>
            <a:ext uri="{FF2B5EF4-FFF2-40B4-BE49-F238E27FC236}">
              <a16:creationId xmlns:a16="http://schemas.microsoft.com/office/drawing/2014/main" id="{07E744EF-068D-4AA7-964E-BBA83B2E97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6" name="Text Box 484">
          <a:extLst>
            <a:ext uri="{FF2B5EF4-FFF2-40B4-BE49-F238E27FC236}">
              <a16:creationId xmlns:a16="http://schemas.microsoft.com/office/drawing/2014/main" id="{4B1021B1-3ECA-4B6E-AC38-3D018B3986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77" name="Text Box 485">
          <a:extLst>
            <a:ext uri="{FF2B5EF4-FFF2-40B4-BE49-F238E27FC236}">
              <a16:creationId xmlns:a16="http://schemas.microsoft.com/office/drawing/2014/main" id="{1D3C929B-DA71-4E0C-A88B-2CBC1CDF50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78" name="Text Box 486">
          <a:extLst>
            <a:ext uri="{FF2B5EF4-FFF2-40B4-BE49-F238E27FC236}">
              <a16:creationId xmlns:a16="http://schemas.microsoft.com/office/drawing/2014/main" id="{5C2ED4B4-E14B-4D69-A1F3-30461554EC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9" name="Text Box 487">
          <a:extLst>
            <a:ext uri="{FF2B5EF4-FFF2-40B4-BE49-F238E27FC236}">
              <a16:creationId xmlns:a16="http://schemas.microsoft.com/office/drawing/2014/main" id="{6B7CB5AB-368D-4B3F-80C8-4D96171160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0" name="Text Box 488">
          <a:extLst>
            <a:ext uri="{FF2B5EF4-FFF2-40B4-BE49-F238E27FC236}">
              <a16:creationId xmlns:a16="http://schemas.microsoft.com/office/drawing/2014/main" id="{B3D7D400-00BB-43AB-B2A0-90BBA3DDE8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81" name="Text Box 489">
          <a:extLst>
            <a:ext uri="{FF2B5EF4-FFF2-40B4-BE49-F238E27FC236}">
              <a16:creationId xmlns:a16="http://schemas.microsoft.com/office/drawing/2014/main" id="{B2DB3231-58F9-4231-A75B-A4052B7B58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2" name="Text Box 490">
          <a:extLst>
            <a:ext uri="{FF2B5EF4-FFF2-40B4-BE49-F238E27FC236}">
              <a16:creationId xmlns:a16="http://schemas.microsoft.com/office/drawing/2014/main" id="{84D9CBF7-382A-44EA-83FD-CB7AFC6D5F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3" name="Text Box 491">
          <a:extLst>
            <a:ext uri="{FF2B5EF4-FFF2-40B4-BE49-F238E27FC236}">
              <a16:creationId xmlns:a16="http://schemas.microsoft.com/office/drawing/2014/main" id="{4F61E9E8-77E4-4BC8-BC22-F14B872DDC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84" name="Text Box 492">
          <a:extLst>
            <a:ext uri="{FF2B5EF4-FFF2-40B4-BE49-F238E27FC236}">
              <a16:creationId xmlns:a16="http://schemas.microsoft.com/office/drawing/2014/main" id="{F5E191E5-28E5-4B62-B689-199DD1F55E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5" name="Text Box 493">
          <a:extLst>
            <a:ext uri="{FF2B5EF4-FFF2-40B4-BE49-F238E27FC236}">
              <a16:creationId xmlns:a16="http://schemas.microsoft.com/office/drawing/2014/main" id="{BCC6E911-3075-4295-A4A0-90E7092564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6" name="Text Box 494">
          <a:extLst>
            <a:ext uri="{FF2B5EF4-FFF2-40B4-BE49-F238E27FC236}">
              <a16:creationId xmlns:a16="http://schemas.microsoft.com/office/drawing/2014/main" id="{9854A28E-074D-4864-84A0-976AE738E1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87" name="Text Box 495">
          <a:extLst>
            <a:ext uri="{FF2B5EF4-FFF2-40B4-BE49-F238E27FC236}">
              <a16:creationId xmlns:a16="http://schemas.microsoft.com/office/drawing/2014/main" id="{520ECB8E-2DCE-483D-B000-A8353C9EBF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88" name="Text Box 496">
          <a:extLst>
            <a:ext uri="{FF2B5EF4-FFF2-40B4-BE49-F238E27FC236}">
              <a16:creationId xmlns:a16="http://schemas.microsoft.com/office/drawing/2014/main" id="{CEA75E7D-AC70-43E3-9E72-47CB0F922F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9" name="Text Box 497">
          <a:extLst>
            <a:ext uri="{FF2B5EF4-FFF2-40B4-BE49-F238E27FC236}">
              <a16:creationId xmlns:a16="http://schemas.microsoft.com/office/drawing/2014/main" id="{72DE181E-A818-4CC1-9291-02330862FB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0" name="Text Box 498">
          <a:extLst>
            <a:ext uri="{FF2B5EF4-FFF2-40B4-BE49-F238E27FC236}">
              <a16:creationId xmlns:a16="http://schemas.microsoft.com/office/drawing/2014/main" id="{722FEDF5-CD2A-4809-B44F-A35F811A49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91" name="Text Box 499">
          <a:extLst>
            <a:ext uri="{FF2B5EF4-FFF2-40B4-BE49-F238E27FC236}">
              <a16:creationId xmlns:a16="http://schemas.microsoft.com/office/drawing/2014/main" id="{D8BA0CFF-1B16-49E4-8DE6-48AEB000A1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2" name="Text Box 500">
          <a:extLst>
            <a:ext uri="{FF2B5EF4-FFF2-40B4-BE49-F238E27FC236}">
              <a16:creationId xmlns:a16="http://schemas.microsoft.com/office/drawing/2014/main" id="{741409D7-CA21-46BA-B622-09F9DF79B2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3" name="Text Box 501">
          <a:extLst>
            <a:ext uri="{FF2B5EF4-FFF2-40B4-BE49-F238E27FC236}">
              <a16:creationId xmlns:a16="http://schemas.microsoft.com/office/drawing/2014/main" id="{71F54B49-9EB4-4E90-B5CC-8198051663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94" name="Text Box 502">
          <a:extLst>
            <a:ext uri="{FF2B5EF4-FFF2-40B4-BE49-F238E27FC236}">
              <a16:creationId xmlns:a16="http://schemas.microsoft.com/office/drawing/2014/main" id="{EF6A4FBD-223E-4445-8B26-351380EA2F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5" name="Text Box 503">
          <a:extLst>
            <a:ext uri="{FF2B5EF4-FFF2-40B4-BE49-F238E27FC236}">
              <a16:creationId xmlns:a16="http://schemas.microsoft.com/office/drawing/2014/main" id="{49B8A549-E9D2-487A-8992-925868F14CA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6" name="Text Box 504">
          <a:extLst>
            <a:ext uri="{FF2B5EF4-FFF2-40B4-BE49-F238E27FC236}">
              <a16:creationId xmlns:a16="http://schemas.microsoft.com/office/drawing/2014/main" id="{B8316F0E-B9C1-47B9-BF8F-B6FDE6A7A11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97" name="Text Box 505">
          <a:extLst>
            <a:ext uri="{FF2B5EF4-FFF2-40B4-BE49-F238E27FC236}">
              <a16:creationId xmlns:a16="http://schemas.microsoft.com/office/drawing/2014/main" id="{91514730-7FE0-42B1-B4E8-B100C955D2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8" name="Text Box 506">
          <a:extLst>
            <a:ext uri="{FF2B5EF4-FFF2-40B4-BE49-F238E27FC236}">
              <a16:creationId xmlns:a16="http://schemas.microsoft.com/office/drawing/2014/main" id="{9D098D6F-A9B5-4F35-8192-2A74E547FC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9" name="Text Box 507">
          <a:extLst>
            <a:ext uri="{FF2B5EF4-FFF2-40B4-BE49-F238E27FC236}">
              <a16:creationId xmlns:a16="http://schemas.microsoft.com/office/drawing/2014/main" id="{F2DC6F96-B2C0-4923-9A76-4DAA348DAB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00" name="Text Box 508">
          <a:extLst>
            <a:ext uri="{FF2B5EF4-FFF2-40B4-BE49-F238E27FC236}">
              <a16:creationId xmlns:a16="http://schemas.microsoft.com/office/drawing/2014/main" id="{2D1D4369-5D90-4460-BCDB-A9CA2FE3CC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1" name="Text Box 509">
          <a:extLst>
            <a:ext uri="{FF2B5EF4-FFF2-40B4-BE49-F238E27FC236}">
              <a16:creationId xmlns:a16="http://schemas.microsoft.com/office/drawing/2014/main" id="{F39EF401-3A1A-4714-B310-15C355E937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2" name="Text Box 510">
          <a:extLst>
            <a:ext uri="{FF2B5EF4-FFF2-40B4-BE49-F238E27FC236}">
              <a16:creationId xmlns:a16="http://schemas.microsoft.com/office/drawing/2014/main" id="{F93BA8B1-571E-4186-9044-674ED7E9C9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03" name="Text Box 511">
          <a:extLst>
            <a:ext uri="{FF2B5EF4-FFF2-40B4-BE49-F238E27FC236}">
              <a16:creationId xmlns:a16="http://schemas.microsoft.com/office/drawing/2014/main" id="{A1DCAF58-EABD-45E6-88FD-92F66D40E1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4" name="Text Box 512">
          <a:extLst>
            <a:ext uri="{FF2B5EF4-FFF2-40B4-BE49-F238E27FC236}">
              <a16:creationId xmlns:a16="http://schemas.microsoft.com/office/drawing/2014/main" id="{1AC8F288-4D27-4A8F-B591-F5CFFBBF53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5" name="Text Box 513">
          <a:extLst>
            <a:ext uri="{FF2B5EF4-FFF2-40B4-BE49-F238E27FC236}">
              <a16:creationId xmlns:a16="http://schemas.microsoft.com/office/drawing/2014/main" id="{DFDA62E0-D025-4BDB-8FF1-5B6DDB6A54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06" name="Text Box 514">
          <a:extLst>
            <a:ext uri="{FF2B5EF4-FFF2-40B4-BE49-F238E27FC236}">
              <a16:creationId xmlns:a16="http://schemas.microsoft.com/office/drawing/2014/main" id="{BF5BE063-AA34-45BB-A801-1E20879BF4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07" name="Text Box 515">
          <a:extLst>
            <a:ext uri="{FF2B5EF4-FFF2-40B4-BE49-F238E27FC236}">
              <a16:creationId xmlns:a16="http://schemas.microsoft.com/office/drawing/2014/main" id="{8653F54A-72B4-4DCB-BB3F-5BEED0DA40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8" name="Text Box 516">
          <a:extLst>
            <a:ext uri="{FF2B5EF4-FFF2-40B4-BE49-F238E27FC236}">
              <a16:creationId xmlns:a16="http://schemas.microsoft.com/office/drawing/2014/main" id="{F6AA9CDB-5D7E-44B2-935A-A232383E85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9" name="Text Box 517">
          <a:extLst>
            <a:ext uri="{FF2B5EF4-FFF2-40B4-BE49-F238E27FC236}">
              <a16:creationId xmlns:a16="http://schemas.microsoft.com/office/drawing/2014/main" id="{76CC6A82-F217-494F-B492-833B2DA418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10" name="Text Box 518">
          <a:extLst>
            <a:ext uri="{FF2B5EF4-FFF2-40B4-BE49-F238E27FC236}">
              <a16:creationId xmlns:a16="http://schemas.microsoft.com/office/drawing/2014/main" id="{B20C9C5F-B432-472C-97EB-7E8B36564B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1" name="Text Box 519">
          <a:extLst>
            <a:ext uri="{FF2B5EF4-FFF2-40B4-BE49-F238E27FC236}">
              <a16:creationId xmlns:a16="http://schemas.microsoft.com/office/drawing/2014/main" id="{F9412FF5-62DF-4F41-B940-80816E0E58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2" name="Text Box 520">
          <a:extLst>
            <a:ext uri="{FF2B5EF4-FFF2-40B4-BE49-F238E27FC236}">
              <a16:creationId xmlns:a16="http://schemas.microsoft.com/office/drawing/2014/main" id="{343216C4-0A11-448B-9015-1488D8AA8A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13" name="Text Box 521">
          <a:extLst>
            <a:ext uri="{FF2B5EF4-FFF2-40B4-BE49-F238E27FC236}">
              <a16:creationId xmlns:a16="http://schemas.microsoft.com/office/drawing/2014/main" id="{6D14A2BC-6021-453A-A121-0AD257A224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4" name="Text Box 522">
          <a:extLst>
            <a:ext uri="{FF2B5EF4-FFF2-40B4-BE49-F238E27FC236}">
              <a16:creationId xmlns:a16="http://schemas.microsoft.com/office/drawing/2014/main" id="{E9AB6FFE-3E41-432B-B9FC-6369F3019D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5" name="Text Box 523">
          <a:extLst>
            <a:ext uri="{FF2B5EF4-FFF2-40B4-BE49-F238E27FC236}">
              <a16:creationId xmlns:a16="http://schemas.microsoft.com/office/drawing/2014/main" id="{6D499EC5-8420-48B6-AC4D-8580929AE2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16" name="Text Box 524">
          <a:extLst>
            <a:ext uri="{FF2B5EF4-FFF2-40B4-BE49-F238E27FC236}">
              <a16:creationId xmlns:a16="http://schemas.microsoft.com/office/drawing/2014/main" id="{768159D5-C73F-4744-B614-D17916F7FD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17" name="Text Box 525">
          <a:extLst>
            <a:ext uri="{FF2B5EF4-FFF2-40B4-BE49-F238E27FC236}">
              <a16:creationId xmlns:a16="http://schemas.microsoft.com/office/drawing/2014/main" id="{33480CE5-7FDF-4B68-B2A6-71FBAB58F5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8" name="Text Box 526">
          <a:extLst>
            <a:ext uri="{FF2B5EF4-FFF2-40B4-BE49-F238E27FC236}">
              <a16:creationId xmlns:a16="http://schemas.microsoft.com/office/drawing/2014/main" id="{E90626FC-FEC4-4B2E-9045-1AA9B98038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9" name="Text Box 527">
          <a:extLst>
            <a:ext uri="{FF2B5EF4-FFF2-40B4-BE49-F238E27FC236}">
              <a16:creationId xmlns:a16="http://schemas.microsoft.com/office/drawing/2014/main" id="{A32C23E9-A4DA-418E-9EE9-0F9FF72AC1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20" name="Text Box 528">
          <a:extLst>
            <a:ext uri="{FF2B5EF4-FFF2-40B4-BE49-F238E27FC236}">
              <a16:creationId xmlns:a16="http://schemas.microsoft.com/office/drawing/2014/main" id="{11A06903-2EC6-498A-B7F5-53790C941A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1" name="Text Box 529">
          <a:extLst>
            <a:ext uri="{FF2B5EF4-FFF2-40B4-BE49-F238E27FC236}">
              <a16:creationId xmlns:a16="http://schemas.microsoft.com/office/drawing/2014/main" id="{F0D85433-9E57-4FC9-A804-E9757FCBC5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2" name="Text Box 530">
          <a:extLst>
            <a:ext uri="{FF2B5EF4-FFF2-40B4-BE49-F238E27FC236}">
              <a16:creationId xmlns:a16="http://schemas.microsoft.com/office/drawing/2014/main" id="{48EBF2BC-F193-4E69-8B72-3DAD38A594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23" name="Text Box 531">
          <a:extLst>
            <a:ext uri="{FF2B5EF4-FFF2-40B4-BE49-F238E27FC236}">
              <a16:creationId xmlns:a16="http://schemas.microsoft.com/office/drawing/2014/main" id="{CF129DF8-3A99-4234-83A0-2D278744F0C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4" name="Text Box 532">
          <a:extLst>
            <a:ext uri="{FF2B5EF4-FFF2-40B4-BE49-F238E27FC236}">
              <a16:creationId xmlns:a16="http://schemas.microsoft.com/office/drawing/2014/main" id="{F4E360E3-BE3C-465A-9733-470CBAE115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5" name="Text Box 533">
          <a:extLst>
            <a:ext uri="{FF2B5EF4-FFF2-40B4-BE49-F238E27FC236}">
              <a16:creationId xmlns:a16="http://schemas.microsoft.com/office/drawing/2014/main" id="{FFC139EA-AABA-4DCA-9B65-D8F0A23CB7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26" name="Text Box 534">
          <a:extLst>
            <a:ext uri="{FF2B5EF4-FFF2-40B4-BE49-F238E27FC236}">
              <a16:creationId xmlns:a16="http://schemas.microsoft.com/office/drawing/2014/main" id="{14BFA0D3-EB38-4BD9-982A-A307E4E993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27" name="Text Box 535">
          <a:extLst>
            <a:ext uri="{FF2B5EF4-FFF2-40B4-BE49-F238E27FC236}">
              <a16:creationId xmlns:a16="http://schemas.microsoft.com/office/drawing/2014/main" id="{FCC466D4-FFF5-489B-A141-FA22A5F97D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8" name="Text Box 536">
          <a:extLst>
            <a:ext uri="{FF2B5EF4-FFF2-40B4-BE49-F238E27FC236}">
              <a16:creationId xmlns:a16="http://schemas.microsoft.com/office/drawing/2014/main" id="{B4BD71C1-B2D3-474E-B0AF-1B43F5560F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9" name="Text Box 537">
          <a:extLst>
            <a:ext uri="{FF2B5EF4-FFF2-40B4-BE49-F238E27FC236}">
              <a16:creationId xmlns:a16="http://schemas.microsoft.com/office/drawing/2014/main" id="{423CBE8E-E021-4FD1-8285-CC0FC8D66E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30" name="Text Box 538">
          <a:extLst>
            <a:ext uri="{FF2B5EF4-FFF2-40B4-BE49-F238E27FC236}">
              <a16:creationId xmlns:a16="http://schemas.microsoft.com/office/drawing/2014/main" id="{6A9B9030-0A6C-401C-BAFC-7ABF90492B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1" name="Text Box 539">
          <a:extLst>
            <a:ext uri="{FF2B5EF4-FFF2-40B4-BE49-F238E27FC236}">
              <a16:creationId xmlns:a16="http://schemas.microsoft.com/office/drawing/2014/main" id="{D5BA369D-FFC9-401C-B34E-3B2C49CF85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2" name="Text Box 540">
          <a:extLst>
            <a:ext uri="{FF2B5EF4-FFF2-40B4-BE49-F238E27FC236}">
              <a16:creationId xmlns:a16="http://schemas.microsoft.com/office/drawing/2014/main" id="{7F0A1361-14E2-42DE-A7CA-9707100E47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33" name="Text Box 541">
          <a:extLst>
            <a:ext uri="{FF2B5EF4-FFF2-40B4-BE49-F238E27FC236}">
              <a16:creationId xmlns:a16="http://schemas.microsoft.com/office/drawing/2014/main" id="{DCEC85EE-2237-45FB-B81C-C11CF96A0C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4" name="Text Box 542">
          <a:extLst>
            <a:ext uri="{FF2B5EF4-FFF2-40B4-BE49-F238E27FC236}">
              <a16:creationId xmlns:a16="http://schemas.microsoft.com/office/drawing/2014/main" id="{E6CF6D36-B044-476E-8B45-426D07AA32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5" name="Text Box 543">
          <a:extLst>
            <a:ext uri="{FF2B5EF4-FFF2-40B4-BE49-F238E27FC236}">
              <a16:creationId xmlns:a16="http://schemas.microsoft.com/office/drawing/2014/main" id="{C7E15424-9146-4AEA-9E5D-5FB3C378DE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36" name="Text Box 544">
          <a:extLst>
            <a:ext uri="{FF2B5EF4-FFF2-40B4-BE49-F238E27FC236}">
              <a16:creationId xmlns:a16="http://schemas.microsoft.com/office/drawing/2014/main" id="{46DAD87A-8E3C-405A-8A8F-1F2C2D92F2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7" name="Text Box 545">
          <a:extLst>
            <a:ext uri="{FF2B5EF4-FFF2-40B4-BE49-F238E27FC236}">
              <a16:creationId xmlns:a16="http://schemas.microsoft.com/office/drawing/2014/main" id="{3E9C8D56-B529-45BB-BDCD-DEA67097B6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8" name="Text Box 546">
          <a:extLst>
            <a:ext uri="{FF2B5EF4-FFF2-40B4-BE49-F238E27FC236}">
              <a16:creationId xmlns:a16="http://schemas.microsoft.com/office/drawing/2014/main" id="{4AFDD48D-E41F-485A-B6CD-BE0DCA7370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39" name="Text Box 547">
          <a:extLst>
            <a:ext uri="{FF2B5EF4-FFF2-40B4-BE49-F238E27FC236}">
              <a16:creationId xmlns:a16="http://schemas.microsoft.com/office/drawing/2014/main" id="{B8C003BD-B10D-4C9F-B8B7-6510BAB424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0" name="Text Box 548">
          <a:extLst>
            <a:ext uri="{FF2B5EF4-FFF2-40B4-BE49-F238E27FC236}">
              <a16:creationId xmlns:a16="http://schemas.microsoft.com/office/drawing/2014/main" id="{22B6C162-0025-4889-9292-E3914C8D24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1" name="Text Box 549">
          <a:extLst>
            <a:ext uri="{FF2B5EF4-FFF2-40B4-BE49-F238E27FC236}">
              <a16:creationId xmlns:a16="http://schemas.microsoft.com/office/drawing/2014/main" id="{3C993998-C776-4EE1-A349-5A0103A1DF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42" name="Text Box 550">
          <a:extLst>
            <a:ext uri="{FF2B5EF4-FFF2-40B4-BE49-F238E27FC236}">
              <a16:creationId xmlns:a16="http://schemas.microsoft.com/office/drawing/2014/main" id="{209BE4D1-038C-4304-9068-FCBD4B068C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43" name="Text Box 551">
          <a:extLst>
            <a:ext uri="{FF2B5EF4-FFF2-40B4-BE49-F238E27FC236}">
              <a16:creationId xmlns:a16="http://schemas.microsoft.com/office/drawing/2014/main" id="{09695FA8-FC18-4C8A-B7EC-8FEDE4ADFC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4" name="Text Box 552">
          <a:extLst>
            <a:ext uri="{FF2B5EF4-FFF2-40B4-BE49-F238E27FC236}">
              <a16:creationId xmlns:a16="http://schemas.microsoft.com/office/drawing/2014/main" id="{BECF8C30-AD36-4FD9-936C-C7942CF0A4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5" name="Text Box 553">
          <a:extLst>
            <a:ext uri="{FF2B5EF4-FFF2-40B4-BE49-F238E27FC236}">
              <a16:creationId xmlns:a16="http://schemas.microsoft.com/office/drawing/2014/main" id="{47C570D0-A14E-4943-8B5C-DE9432D91C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46" name="Text Box 554">
          <a:extLst>
            <a:ext uri="{FF2B5EF4-FFF2-40B4-BE49-F238E27FC236}">
              <a16:creationId xmlns:a16="http://schemas.microsoft.com/office/drawing/2014/main" id="{142158DA-A7FE-4D48-A64C-1046F3CD01B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7" name="Text Box 555">
          <a:extLst>
            <a:ext uri="{FF2B5EF4-FFF2-40B4-BE49-F238E27FC236}">
              <a16:creationId xmlns:a16="http://schemas.microsoft.com/office/drawing/2014/main" id="{23A4DD4D-6EE4-4E14-A92E-84337AD43D5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8" name="Text Box 556">
          <a:extLst>
            <a:ext uri="{FF2B5EF4-FFF2-40B4-BE49-F238E27FC236}">
              <a16:creationId xmlns:a16="http://schemas.microsoft.com/office/drawing/2014/main" id="{CE72B46F-A6F1-4973-891F-0EA10D8A63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49" name="Text Box 557">
          <a:extLst>
            <a:ext uri="{FF2B5EF4-FFF2-40B4-BE49-F238E27FC236}">
              <a16:creationId xmlns:a16="http://schemas.microsoft.com/office/drawing/2014/main" id="{400C98A9-6633-44F4-BE65-A99BCCC348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0" name="Text Box 558">
          <a:extLst>
            <a:ext uri="{FF2B5EF4-FFF2-40B4-BE49-F238E27FC236}">
              <a16:creationId xmlns:a16="http://schemas.microsoft.com/office/drawing/2014/main" id="{C0E4E65A-77AF-4E32-80D6-EBF19A2E3C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1" name="Text Box 559">
          <a:extLst>
            <a:ext uri="{FF2B5EF4-FFF2-40B4-BE49-F238E27FC236}">
              <a16:creationId xmlns:a16="http://schemas.microsoft.com/office/drawing/2014/main" id="{BB62EDC0-5D0E-4F36-88E9-C3272921E0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52" name="Text Box 560">
          <a:extLst>
            <a:ext uri="{FF2B5EF4-FFF2-40B4-BE49-F238E27FC236}">
              <a16:creationId xmlns:a16="http://schemas.microsoft.com/office/drawing/2014/main" id="{46E6FA99-3747-4F52-A46B-F8BEDB7686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53" name="Text Box 561">
          <a:extLst>
            <a:ext uri="{FF2B5EF4-FFF2-40B4-BE49-F238E27FC236}">
              <a16:creationId xmlns:a16="http://schemas.microsoft.com/office/drawing/2014/main" id="{A161BD3F-870C-4F3D-B201-933F86BCD1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4" name="Text Box 562">
          <a:extLst>
            <a:ext uri="{FF2B5EF4-FFF2-40B4-BE49-F238E27FC236}">
              <a16:creationId xmlns:a16="http://schemas.microsoft.com/office/drawing/2014/main" id="{E29A834D-FADB-4208-9878-69033DD0C6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5" name="Text Box 563">
          <a:extLst>
            <a:ext uri="{FF2B5EF4-FFF2-40B4-BE49-F238E27FC236}">
              <a16:creationId xmlns:a16="http://schemas.microsoft.com/office/drawing/2014/main" id="{D02A6C88-6BFD-4218-AF33-03ACFFAEBF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56" name="Text Box 564">
          <a:extLst>
            <a:ext uri="{FF2B5EF4-FFF2-40B4-BE49-F238E27FC236}">
              <a16:creationId xmlns:a16="http://schemas.microsoft.com/office/drawing/2014/main" id="{37C4560E-2F11-4459-912D-983B54FCAB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7" name="Text Box 565">
          <a:extLst>
            <a:ext uri="{FF2B5EF4-FFF2-40B4-BE49-F238E27FC236}">
              <a16:creationId xmlns:a16="http://schemas.microsoft.com/office/drawing/2014/main" id="{6CFBDF54-CF49-4381-AEB9-185A25DA80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8" name="Text Box 566">
          <a:extLst>
            <a:ext uri="{FF2B5EF4-FFF2-40B4-BE49-F238E27FC236}">
              <a16:creationId xmlns:a16="http://schemas.microsoft.com/office/drawing/2014/main" id="{CA5508E2-3AAD-4CBC-B265-944AAE1CD3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59" name="Text Box 567">
          <a:extLst>
            <a:ext uri="{FF2B5EF4-FFF2-40B4-BE49-F238E27FC236}">
              <a16:creationId xmlns:a16="http://schemas.microsoft.com/office/drawing/2014/main" id="{1445D5C5-C527-4F60-93A3-34E026E12C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0" name="Text Box 568">
          <a:extLst>
            <a:ext uri="{FF2B5EF4-FFF2-40B4-BE49-F238E27FC236}">
              <a16:creationId xmlns:a16="http://schemas.microsoft.com/office/drawing/2014/main" id="{0F1ECD41-3FD4-48B6-91D9-77FA0A49BB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1" name="Text Box 569">
          <a:extLst>
            <a:ext uri="{FF2B5EF4-FFF2-40B4-BE49-F238E27FC236}">
              <a16:creationId xmlns:a16="http://schemas.microsoft.com/office/drawing/2014/main" id="{77D72550-242D-4A20-B7D0-24755ADC50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62" name="Text Box 570">
          <a:extLst>
            <a:ext uri="{FF2B5EF4-FFF2-40B4-BE49-F238E27FC236}">
              <a16:creationId xmlns:a16="http://schemas.microsoft.com/office/drawing/2014/main" id="{B0274164-C2F6-4D8B-8828-C0D4912845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63" name="Text Box 571">
          <a:extLst>
            <a:ext uri="{FF2B5EF4-FFF2-40B4-BE49-F238E27FC236}">
              <a16:creationId xmlns:a16="http://schemas.microsoft.com/office/drawing/2014/main" id="{FB864C9B-A3DE-47B7-AA86-8E6D37B244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4" name="Text Box 572">
          <a:extLst>
            <a:ext uri="{FF2B5EF4-FFF2-40B4-BE49-F238E27FC236}">
              <a16:creationId xmlns:a16="http://schemas.microsoft.com/office/drawing/2014/main" id="{6F9C1008-CF4E-4ADC-AB1F-B45332ECAB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5" name="Text Box 573">
          <a:extLst>
            <a:ext uri="{FF2B5EF4-FFF2-40B4-BE49-F238E27FC236}">
              <a16:creationId xmlns:a16="http://schemas.microsoft.com/office/drawing/2014/main" id="{75630BB1-7A56-4E4E-B604-ACE1B811A7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66" name="Text Box 574">
          <a:extLst>
            <a:ext uri="{FF2B5EF4-FFF2-40B4-BE49-F238E27FC236}">
              <a16:creationId xmlns:a16="http://schemas.microsoft.com/office/drawing/2014/main" id="{103F9377-E3AD-491B-AF26-C793C6FAF4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7" name="Text Box 575">
          <a:extLst>
            <a:ext uri="{FF2B5EF4-FFF2-40B4-BE49-F238E27FC236}">
              <a16:creationId xmlns:a16="http://schemas.microsoft.com/office/drawing/2014/main" id="{2D49A163-0FE3-411D-896A-E6AE932A29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8" name="Text Box 576">
          <a:extLst>
            <a:ext uri="{FF2B5EF4-FFF2-40B4-BE49-F238E27FC236}">
              <a16:creationId xmlns:a16="http://schemas.microsoft.com/office/drawing/2014/main" id="{91620F08-D799-417C-96E3-D5616F88050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69" name="Text Box 577">
          <a:extLst>
            <a:ext uri="{FF2B5EF4-FFF2-40B4-BE49-F238E27FC236}">
              <a16:creationId xmlns:a16="http://schemas.microsoft.com/office/drawing/2014/main" id="{CEA44E8C-292B-494B-BFC0-0B2DDEDF91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0" name="Text Box 578">
          <a:extLst>
            <a:ext uri="{FF2B5EF4-FFF2-40B4-BE49-F238E27FC236}">
              <a16:creationId xmlns:a16="http://schemas.microsoft.com/office/drawing/2014/main" id="{A63A9A0A-C993-4BE1-BE3F-78D34329DD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1" name="Text Box 579">
          <a:extLst>
            <a:ext uri="{FF2B5EF4-FFF2-40B4-BE49-F238E27FC236}">
              <a16:creationId xmlns:a16="http://schemas.microsoft.com/office/drawing/2014/main" id="{E64F2F4D-7477-4530-B99B-88C70C76E24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72" name="Text Box 580">
          <a:extLst>
            <a:ext uri="{FF2B5EF4-FFF2-40B4-BE49-F238E27FC236}">
              <a16:creationId xmlns:a16="http://schemas.microsoft.com/office/drawing/2014/main" id="{258F0D2A-7C30-4569-BEBA-898A7C2F7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3" name="Text Box 581">
          <a:extLst>
            <a:ext uri="{FF2B5EF4-FFF2-40B4-BE49-F238E27FC236}">
              <a16:creationId xmlns:a16="http://schemas.microsoft.com/office/drawing/2014/main" id="{E6CE1ED3-10AD-4FC4-9059-65F87CE5FA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4" name="Text Box 582">
          <a:extLst>
            <a:ext uri="{FF2B5EF4-FFF2-40B4-BE49-F238E27FC236}">
              <a16:creationId xmlns:a16="http://schemas.microsoft.com/office/drawing/2014/main" id="{3D5A5C83-E5CC-4663-9333-ABAC98B740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75" name="Text Box 583">
          <a:extLst>
            <a:ext uri="{FF2B5EF4-FFF2-40B4-BE49-F238E27FC236}">
              <a16:creationId xmlns:a16="http://schemas.microsoft.com/office/drawing/2014/main" id="{5F583EF3-CF50-4EA7-AC96-E6741A0680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6" name="Text Box 584">
          <a:extLst>
            <a:ext uri="{FF2B5EF4-FFF2-40B4-BE49-F238E27FC236}">
              <a16:creationId xmlns:a16="http://schemas.microsoft.com/office/drawing/2014/main" id="{FC1DF8E2-7477-488E-BCF0-A961D29FD46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7" name="Text Box 585">
          <a:extLst>
            <a:ext uri="{FF2B5EF4-FFF2-40B4-BE49-F238E27FC236}">
              <a16:creationId xmlns:a16="http://schemas.microsoft.com/office/drawing/2014/main" id="{E2839119-502D-4BA9-BD88-F794CBDC81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78" name="Text Box 586">
          <a:extLst>
            <a:ext uri="{FF2B5EF4-FFF2-40B4-BE49-F238E27FC236}">
              <a16:creationId xmlns:a16="http://schemas.microsoft.com/office/drawing/2014/main" id="{7E444102-E237-4846-A09E-6D65A52DDB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79" name="Text Box 587">
          <a:extLst>
            <a:ext uri="{FF2B5EF4-FFF2-40B4-BE49-F238E27FC236}">
              <a16:creationId xmlns:a16="http://schemas.microsoft.com/office/drawing/2014/main" id="{EA7D92F6-9F67-4D7D-9405-243295B9FC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0" name="Text Box 588">
          <a:extLst>
            <a:ext uri="{FF2B5EF4-FFF2-40B4-BE49-F238E27FC236}">
              <a16:creationId xmlns:a16="http://schemas.microsoft.com/office/drawing/2014/main" id="{E6DCFB1E-F993-4B19-83D1-7C20316183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1" name="Text Box 589">
          <a:extLst>
            <a:ext uri="{FF2B5EF4-FFF2-40B4-BE49-F238E27FC236}">
              <a16:creationId xmlns:a16="http://schemas.microsoft.com/office/drawing/2014/main" id="{079F8A3B-07B3-41AE-ABE0-2DE613D33E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82" name="Text Box 590">
          <a:extLst>
            <a:ext uri="{FF2B5EF4-FFF2-40B4-BE49-F238E27FC236}">
              <a16:creationId xmlns:a16="http://schemas.microsoft.com/office/drawing/2014/main" id="{B837D2D3-B68C-4144-8601-830DD51C67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3" name="Text Box 591">
          <a:extLst>
            <a:ext uri="{FF2B5EF4-FFF2-40B4-BE49-F238E27FC236}">
              <a16:creationId xmlns:a16="http://schemas.microsoft.com/office/drawing/2014/main" id="{2543BC09-FF16-4DF9-A26B-86CDC38AF8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4" name="Text Box 592">
          <a:extLst>
            <a:ext uri="{FF2B5EF4-FFF2-40B4-BE49-F238E27FC236}">
              <a16:creationId xmlns:a16="http://schemas.microsoft.com/office/drawing/2014/main" id="{A90C76BF-8B17-44FD-A3F7-10E50923F7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85" name="Text Box 593">
          <a:extLst>
            <a:ext uri="{FF2B5EF4-FFF2-40B4-BE49-F238E27FC236}">
              <a16:creationId xmlns:a16="http://schemas.microsoft.com/office/drawing/2014/main" id="{343EAB39-B94E-4DEF-80B6-97F2B52C48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6" name="Text Box 594">
          <a:extLst>
            <a:ext uri="{FF2B5EF4-FFF2-40B4-BE49-F238E27FC236}">
              <a16:creationId xmlns:a16="http://schemas.microsoft.com/office/drawing/2014/main" id="{8A815246-A0AB-499E-8A65-86E29CD68B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7" name="Text Box 595">
          <a:extLst>
            <a:ext uri="{FF2B5EF4-FFF2-40B4-BE49-F238E27FC236}">
              <a16:creationId xmlns:a16="http://schemas.microsoft.com/office/drawing/2014/main" id="{AC9747FF-B0E4-4224-A216-D0DAC78A2F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88" name="Text Box 596">
          <a:extLst>
            <a:ext uri="{FF2B5EF4-FFF2-40B4-BE49-F238E27FC236}">
              <a16:creationId xmlns:a16="http://schemas.microsoft.com/office/drawing/2014/main" id="{C457E490-D750-49B5-9133-514711C695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89" name="Text Box 597">
          <a:extLst>
            <a:ext uri="{FF2B5EF4-FFF2-40B4-BE49-F238E27FC236}">
              <a16:creationId xmlns:a16="http://schemas.microsoft.com/office/drawing/2014/main" id="{5E0EB97B-FB39-47E0-99F7-7E9E3F3593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0" name="Text Box 598">
          <a:extLst>
            <a:ext uri="{FF2B5EF4-FFF2-40B4-BE49-F238E27FC236}">
              <a16:creationId xmlns:a16="http://schemas.microsoft.com/office/drawing/2014/main" id="{F86ECE40-0055-4B6C-9CAE-5692731DFF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1" name="Text Box 599">
          <a:extLst>
            <a:ext uri="{FF2B5EF4-FFF2-40B4-BE49-F238E27FC236}">
              <a16:creationId xmlns:a16="http://schemas.microsoft.com/office/drawing/2014/main" id="{9345CE69-5EDC-414F-9D99-59065B644E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92" name="Text Box 600">
          <a:extLst>
            <a:ext uri="{FF2B5EF4-FFF2-40B4-BE49-F238E27FC236}">
              <a16:creationId xmlns:a16="http://schemas.microsoft.com/office/drawing/2014/main" id="{A5672B9F-C3D3-4AD1-B5AE-47146E0604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3" name="Text Box 601">
          <a:extLst>
            <a:ext uri="{FF2B5EF4-FFF2-40B4-BE49-F238E27FC236}">
              <a16:creationId xmlns:a16="http://schemas.microsoft.com/office/drawing/2014/main" id="{3E7CD703-320E-4550-A325-EB27E07153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4" name="Text Box 602">
          <a:extLst>
            <a:ext uri="{FF2B5EF4-FFF2-40B4-BE49-F238E27FC236}">
              <a16:creationId xmlns:a16="http://schemas.microsoft.com/office/drawing/2014/main" id="{88DB8A5E-E637-4676-AED8-A39441AA0E0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95" name="Text Box 603">
          <a:extLst>
            <a:ext uri="{FF2B5EF4-FFF2-40B4-BE49-F238E27FC236}">
              <a16:creationId xmlns:a16="http://schemas.microsoft.com/office/drawing/2014/main" id="{633F4D3E-D489-4434-8CD4-07041760DE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6" name="Text Box 604">
          <a:extLst>
            <a:ext uri="{FF2B5EF4-FFF2-40B4-BE49-F238E27FC236}">
              <a16:creationId xmlns:a16="http://schemas.microsoft.com/office/drawing/2014/main" id="{F9E339AD-C5D1-43E4-9928-63F0C7EF41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7" name="Text Box 605">
          <a:extLst>
            <a:ext uri="{FF2B5EF4-FFF2-40B4-BE49-F238E27FC236}">
              <a16:creationId xmlns:a16="http://schemas.microsoft.com/office/drawing/2014/main" id="{1E08DDFD-1C03-4DF3-A87F-976CFE5794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98" name="Text Box 606">
          <a:extLst>
            <a:ext uri="{FF2B5EF4-FFF2-40B4-BE49-F238E27FC236}">
              <a16:creationId xmlns:a16="http://schemas.microsoft.com/office/drawing/2014/main" id="{1530A9E5-DD6D-443A-891C-0BBDA6C14A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899" name="Text Box 607">
          <a:extLst>
            <a:ext uri="{FF2B5EF4-FFF2-40B4-BE49-F238E27FC236}">
              <a16:creationId xmlns:a16="http://schemas.microsoft.com/office/drawing/2014/main" id="{95E9246A-5215-483E-8AC3-0C9470F4A1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0" name="Text Box 608">
          <a:extLst>
            <a:ext uri="{FF2B5EF4-FFF2-40B4-BE49-F238E27FC236}">
              <a16:creationId xmlns:a16="http://schemas.microsoft.com/office/drawing/2014/main" id="{DA3780A6-C109-426E-924B-6D4EDA179E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1" name="Text Box 609">
          <a:extLst>
            <a:ext uri="{FF2B5EF4-FFF2-40B4-BE49-F238E27FC236}">
              <a16:creationId xmlns:a16="http://schemas.microsoft.com/office/drawing/2014/main" id="{98D0DF8C-9F9A-4ED6-8D7E-7650FB0209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02" name="Text Box 610">
          <a:extLst>
            <a:ext uri="{FF2B5EF4-FFF2-40B4-BE49-F238E27FC236}">
              <a16:creationId xmlns:a16="http://schemas.microsoft.com/office/drawing/2014/main" id="{F615F9BE-CA79-4BA7-B1B9-8F587BD38B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3" name="Text Box 611">
          <a:extLst>
            <a:ext uri="{FF2B5EF4-FFF2-40B4-BE49-F238E27FC236}">
              <a16:creationId xmlns:a16="http://schemas.microsoft.com/office/drawing/2014/main" id="{62E75158-E341-4664-BE03-22A87234EC9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4" name="Text Box 612">
          <a:extLst>
            <a:ext uri="{FF2B5EF4-FFF2-40B4-BE49-F238E27FC236}">
              <a16:creationId xmlns:a16="http://schemas.microsoft.com/office/drawing/2014/main" id="{FFAFFE1A-D8D8-4992-89B4-585BE7DC7A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05" name="Text Box 613">
          <a:extLst>
            <a:ext uri="{FF2B5EF4-FFF2-40B4-BE49-F238E27FC236}">
              <a16:creationId xmlns:a16="http://schemas.microsoft.com/office/drawing/2014/main" id="{A8C99115-264D-479B-9D17-D179F84B5B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6" name="Text Box 614">
          <a:extLst>
            <a:ext uri="{FF2B5EF4-FFF2-40B4-BE49-F238E27FC236}">
              <a16:creationId xmlns:a16="http://schemas.microsoft.com/office/drawing/2014/main" id="{E42E00A9-7BDD-455C-AD25-6CF129F599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7" name="Text Box 615">
          <a:extLst>
            <a:ext uri="{FF2B5EF4-FFF2-40B4-BE49-F238E27FC236}">
              <a16:creationId xmlns:a16="http://schemas.microsoft.com/office/drawing/2014/main" id="{F767295B-7450-49FB-9FCA-BA48695FC9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08" name="Text Box 616">
          <a:extLst>
            <a:ext uri="{FF2B5EF4-FFF2-40B4-BE49-F238E27FC236}">
              <a16:creationId xmlns:a16="http://schemas.microsoft.com/office/drawing/2014/main" id="{70F79C70-F8E7-469D-914D-45685409F1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9" name="Text Box 617">
          <a:extLst>
            <a:ext uri="{FF2B5EF4-FFF2-40B4-BE49-F238E27FC236}">
              <a16:creationId xmlns:a16="http://schemas.microsoft.com/office/drawing/2014/main" id="{CAB359C1-CBAA-4D17-8969-0248D95DAA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0" name="Text Box 618">
          <a:extLst>
            <a:ext uri="{FF2B5EF4-FFF2-40B4-BE49-F238E27FC236}">
              <a16:creationId xmlns:a16="http://schemas.microsoft.com/office/drawing/2014/main" id="{651EDBCF-ABDD-43E0-A6A0-5BAD24298D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11" name="Text Box 619">
          <a:extLst>
            <a:ext uri="{FF2B5EF4-FFF2-40B4-BE49-F238E27FC236}">
              <a16:creationId xmlns:a16="http://schemas.microsoft.com/office/drawing/2014/main" id="{77D12B2D-2A74-4366-A635-4A9871CCF0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2" name="Text Box 620">
          <a:extLst>
            <a:ext uri="{FF2B5EF4-FFF2-40B4-BE49-F238E27FC236}">
              <a16:creationId xmlns:a16="http://schemas.microsoft.com/office/drawing/2014/main" id="{4E419CCB-31E6-48D8-A32C-ED26D01077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3" name="Text Box 621">
          <a:extLst>
            <a:ext uri="{FF2B5EF4-FFF2-40B4-BE49-F238E27FC236}">
              <a16:creationId xmlns:a16="http://schemas.microsoft.com/office/drawing/2014/main" id="{7067E8A5-AD34-41C3-A730-82452ACEB89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14" name="Text Box 622">
          <a:extLst>
            <a:ext uri="{FF2B5EF4-FFF2-40B4-BE49-F238E27FC236}">
              <a16:creationId xmlns:a16="http://schemas.microsoft.com/office/drawing/2014/main" id="{2208531B-05C8-4160-8508-FDE7E991CD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15" name="Text Box 623">
          <a:extLst>
            <a:ext uri="{FF2B5EF4-FFF2-40B4-BE49-F238E27FC236}">
              <a16:creationId xmlns:a16="http://schemas.microsoft.com/office/drawing/2014/main" id="{74E95801-AC34-40DE-BB5A-D712C20884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6" name="Text Box 624">
          <a:extLst>
            <a:ext uri="{FF2B5EF4-FFF2-40B4-BE49-F238E27FC236}">
              <a16:creationId xmlns:a16="http://schemas.microsoft.com/office/drawing/2014/main" id="{0281E703-FA68-420A-834C-9E708054CA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7" name="Text Box 625">
          <a:extLst>
            <a:ext uri="{FF2B5EF4-FFF2-40B4-BE49-F238E27FC236}">
              <a16:creationId xmlns:a16="http://schemas.microsoft.com/office/drawing/2014/main" id="{22C595C8-39C5-4540-ADB6-904F979EFF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18" name="Text Box 626">
          <a:extLst>
            <a:ext uri="{FF2B5EF4-FFF2-40B4-BE49-F238E27FC236}">
              <a16:creationId xmlns:a16="http://schemas.microsoft.com/office/drawing/2014/main" id="{CF477335-FB68-496C-96ED-49EB1C0978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9" name="Text Box 627">
          <a:extLst>
            <a:ext uri="{FF2B5EF4-FFF2-40B4-BE49-F238E27FC236}">
              <a16:creationId xmlns:a16="http://schemas.microsoft.com/office/drawing/2014/main" id="{7F100BA5-7751-4469-8366-3B2C459EED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0" name="Text Box 628">
          <a:extLst>
            <a:ext uri="{FF2B5EF4-FFF2-40B4-BE49-F238E27FC236}">
              <a16:creationId xmlns:a16="http://schemas.microsoft.com/office/drawing/2014/main" id="{569EE920-6AB4-4C18-BC5B-0E06BB6BB6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21" name="Text Box 629">
          <a:extLst>
            <a:ext uri="{FF2B5EF4-FFF2-40B4-BE49-F238E27FC236}">
              <a16:creationId xmlns:a16="http://schemas.microsoft.com/office/drawing/2014/main" id="{5C0E1B70-F82D-415A-812F-0008CCAB48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2" name="Text Box 630">
          <a:extLst>
            <a:ext uri="{FF2B5EF4-FFF2-40B4-BE49-F238E27FC236}">
              <a16:creationId xmlns:a16="http://schemas.microsoft.com/office/drawing/2014/main" id="{196CEFB7-AA7D-4706-9010-0318FE8CEA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3" name="Text Box 631">
          <a:extLst>
            <a:ext uri="{FF2B5EF4-FFF2-40B4-BE49-F238E27FC236}">
              <a16:creationId xmlns:a16="http://schemas.microsoft.com/office/drawing/2014/main" id="{31680450-40F9-4836-9C56-55F131D1BF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24" name="Text Box 632">
          <a:extLst>
            <a:ext uri="{FF2B5EF4-FFF2-40B4-BE49-F238E27FC236}">
              <a16:creationId xmlns:a16="http://schemas.microsoft.com/office/drawing/2014/main" id="{B635EE0C-3ECA-4795-AC83-3273E9B952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25" name="Text Box 633">
          <a:extLst>
            <a:ext uri="{FF2B5EF4-FFF2-40B4-BE49-F238E27FC236}">
              <a16:creationId xmlns:a16="http://schemas.microsoft.com/office/drawing/2014/main" id="{1E28CA38-0AD0-4108-844A-42A4039D18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6" name="Text Box 634">
          <a:extLst>
            <a:ext uri="{FF2B5EF4-FFF2-40B4-BE49-F238E27FC236}">
              <a16:creationId xmlns:a16="http://schemas.microsoft.com/office/drawing/2014/main" id="{37BFF4E7-5FB4-4CA3-BE2B-D6118DBA0F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7" name="Text Box 635">
          <a:extLst>
            <a:ext uri="{FF2B5EF4-FFF2-40B4-BE49-F238E27FC236}">
              <a16:creationId xmlns:a16="http://schemas.microsoft.com/office/drawing/2014/main" id="{AC706A41-315F-4B09-AF43-A637012F9E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28" name="Text Box 636">
          <a:extLst>
            <a:ext uri="{FF2B5EF4-FFF2-40B4-BE49-F238E27FC236}">
              <a16:creationId xmlns:a16="http://schemas.microsoft.com/office/drawing/2014/main" id="{ED668E5D-A4A5-4A8F-AB3A-A32F1A5879D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9" name="Text Box 637">
          <a:extLst>
            <a:ext uri="{FF2B5EF4-FFF2-40B4-BE49-F238E27FC236}">
              <a16:creationId xmlns:a16="http://schemas.microsoft.com/office/drawing/2014/main" id="{D54F8B2B-E9BA-4C38-BED3-D3098A62A8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0" name="Text Box 638">
          <a:extLst>
            <a:ext uri="{FF2B5EF4-FFF2-40B4-BE49-F238E27FC236}">
              <a16:creationId xmlns:a16="http://schemas.microsoft.com/office/drawing/2014/main" id="{3D6CF64B-26BC-433C-9060-8433BA96B1E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31" name="Text Box 639">
          <a:extLst>
            <a:ext uri="{FF2B5EF4-FFF2-40B4-BE49-F238E27FC236}">
              <a16:creationId xmlns:a16="http://schemas.microsoft.com/office/drawing/2014/main" id="{C749F223-5B28-4F5A-B212-2B43C5FAC19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2" name="Text Box 640">
          <a:extLst>
            <a:ext uri="{FF2B5EF4-FFF2-40B4-BE49-F238E27FC236}">
              <a16:creationId xmlns:a16="http://schemas.microsoft.com/office/drawing/2014/main" id="{E3AF47DC-CC0C-4005-B530-2440B6A74D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3" name="Text Box 641">
          <a:extLst>
            <a:ext uri="{FF2B5EF4-FFF2-40B4-BE49-F238E27FC236}">
              <a16:creationId xmlns:a16="http://schemas.microsoft.com/office/drawing/2014/main" id="{026149C3-B4B5-4CBC-8231-9F5DDD0D48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34" name="Text Box 642">
          <a:extLst>
            <a:ext uri="{FF2B5EF4-FFF2-40B4-BE49-F238E27FC236}">
              <a16:creationId xmlns:a16="http://schemas.microsoft.com/office/drawing/2014/main" id="{72EE296C-D87E-4F67-B32E-C6576B7A0B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5" name="Text Box 643">
          <a:extLst>
            <a:ext uri="{FF2B5EF4-FFF2-40B4-BE49-F238E27FC236}">
              <a16:creationId xmlns:a16="http://schemas.microsoft.com/office/drawing/2014/main" id="{FF30AC52-C9C8-4E43-9F48-03ADD1FA73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6" name="Text Box 644">
          <a:extLst>
            <a:ext uri="{FF2B5EF4-FFF2-40B4-BE49-F238E27FC236}">
              <a16:creationId xmlns:a16="http://schemas.microsoft.com/office/drawing/2014/main" id="{5ADAD8A1-7128-4492-9A01-10B608D24D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37" name="Text Box 645">
          <a:extLst>
            <a:ext uri="{FF2B5EF4-FFF2-40B4-BE49-F238E27FC236}">
              <a16:creationId xmlns:a16="http://schemas.microsoft.com/office/drawing/2014/main" id="{4BBFEE8A-C0A7-4D94-8C9F-E970284C98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8" name="Text Box 646">
          <a:extLst>
            <a:ext uri="{FF2B5EF4-FFF2-40B4-BE49-F238E27FC236}">
              <a16:creationId xmlns:a16="http://schemas.microsoft.com/office/drawing/2014/main" id="{42669DCE-FF55-4F92-9560-C9E22FD44D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9" name="Text Box 647">
          <a:extLst>
            <a:ext uri="{FF2B5EF4-FFF2-40B4-BE49-F238E27FC236}">
              <a16:creationId xmlns:a16="http://schemas.microsoft.com/office/drawing/2014/main" id="{5937B374-5CA3-4C60-A2C6-D82A2C5CC65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40" name="Text Box 648">
          <a:extLst>
            <a:ext uri="{FF2B5EF4-FFF2-40B4-BE49-F238E27FC236}">
              <a16:creationId xmlns:a16="http://schemas.microsoft.com/office/drawing/2014/main" id="{254CCAEA-4B84-4A0D-A551-58E6643A5B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1" name="Text Box 649">
          <a:extLst>
            <a:ext uri="{FF2B5EF4-FFF2-40B4-BE49-F238E27FC236}">
              <a16:creationId xmlns:a16="http://schemas.microsoft.com/office/drawing/2014/main" id="{12E50047-7458-4682-AB24-E8FFF078D3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2" name="Text Box 650">
          <a:extLst>
            <a:ext uri="{FF2B5EF4-FFF2-40B4-BE49-F238E27FC236}">
              <a16:creationId xmlns:a16="http://schemas.microsoft.com/office/drawing/2014/main" id="{7ABA707A-1E3B-4AF1-A492-08704DDEDA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43" name="Text Box 651">
          <a:extLst>
            <a:ext uri="{FF2B5EF4-FFF2-40B4-BE49-F238E27FC236}">
              <a16:creationId xmlns:a16="http://schemas.microsoft.com/office/drawing/2014/main" id="{058A8BFE-5C2A-465E-9D4E-7251BFCFDB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44" name="Text Box 652">
          <a:extLst>
            <a:ext uri="{FF2B5EF4-FFF2-40B4-BE49-F238E27FC236}">
              <a16:creationId xmlns:a16="http://schemas.microsoft.com/office/drawing/2014/main" id="{53A0E06E-63F2-46BA-801F-2349416F22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5" name="Text Box 653">
          <a:extLst>
            <a:ext uri="{FF2B5EF4-FFF2-40B4-BE49-F238E27FC236}">
              <a16:creationId xmlns:a16="http://schemas.microsoft.com/office/drawing/2014/main" id="{A469BBD1-1F5D-43EF-AF94-99F1EDF156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6" name="Text Box 654">
          <a:extLst>
            <a:ext uri="{FF2B5EF4-FFF2-40B4-BE49-F238E27FC236}">
              <a16:creationId xmlns:a16="http://schemas.microsoft.com/office/drawing/2014/main" id="{BF9A6EDB-A0BD-49BF-ABF9-631ABA22B3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47" name="Text Box 655">
          <a:extLst>
            <a:ext uri="{FF2B5EF4-FFF2-40B4-BE49-F238E27FC236}">
              <a16:creationId xmlns:a16="http://schemas.microsoft.com/office/drawing/2014/main" id="{1BF9EC25-95EB-498C-9D12-FAA42E35A0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8" name="Text Box 656">
          <a:extLst>
            <a:ext uri="{FF2B5EF4-FFF2-40B4-BE49-F238E27FC236}">
              <a16:creationId xmlns:a16="http://schemas.microsoft.com/office/drawing/2014/main" id="{5334F5E8-9224-4BCA-AEC0-4E9981AA27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9" name="Text Box 657">
          <a:extLst>
            <a:ext uri="{FF2B5EF4-FFF2-40B4-BE49-F238E27FC236}">
              <a16:creationId xmlns:a16="http://schemas.microsoft.com/office/drawing/2014/main" id="{7B8E2F7F-6FED-4458-A9A6-6DFD91519C6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50" name="Text Box 658">
          <a:extLst>
            <a:ext uri="{FF2B5EF4-FFF2-40B4-BE49-F238E27FC236}">
              <a16:creationId xmlns:a16="http://schemas.microsoft.com/office/drawing/2014/main" id="{D520185A-8A3D-4984-8928-F94D8DCBDA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1" name="Text Box 659">
          <a:extLst>
            <a:ext uri="{FF2B5EF4-FFF2-40B4-BE49-F238E27FC236}">
              <a16:creationId xmlns:a16="http://schemas.microsoft.com/office/drawing/2014/main" id="{13A7FA8B-9BDA-494D-A6DB-F30FFED6AFD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2" name="Text Box 660">
          <a:extLst>
            <a:ext uri="{FF2B5EF4-FFF2-40B4-BE49-F238E27FC236}">
              <a16:creationId xmlns:a16="http://schemas.microsoft.com/office/drawing/2014/main" id="{60BEF3E4-0F39-4984-A1CA-834D446E89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53" name="Text Box 661">
          <a:extLst>
            <a:ext uri="{FF2B5EF4-FFF2-40B4-BE49-F238E27FC236}">
              <a16:creationId xmlns:a16="http://schemas.microsoft.com/office/drawing/2014/main" id="{9C2EEC0A-6C3C-4FEF-9294-AE41E7873D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4" name="Text Box 662">
          <a:extLst>
            <a:ext uri="{FF2B5EF4-FFF2-40B4-BE49-F238E27FC236}">
              <a16:creationId xmlns:a16="http://schemas.microsoft.com/office/drawing/2014/main" id="{B7C28CEB-DAF6-4BA6-8357-9EC75622AB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5" name="Text Box 663">
          <a:extLst>
            <a:ext uri="{FF2B5EF4-FFF2-40B4-BE49-F238E27FC236}">
              <a16:creationId xmlns:a16="http://schemas.microsoft.com/office/drawing/2014/main" id="{1BDD7247-9CBF-4B4B-BE3C-40D8B8982B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56" name="Text Box 664">
          <a:extLst>
            <a:ext uri="{FF2B5EF4-FFF2-40B4-BE49-F238E27FC236}">
              <a16:creationId xmlns:a16="http://schemas.microsoft.com/office/drawing/2014/main" id="{A1D3ABDA-383B-4764-B155-ACAD747BAE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7" name="Text Box 665">
          <a:extLst>
            <a:ext uri="{FF2B5EF4-FFF2-40B4-BE49-F238E27FC236}">
              <a16:creationId xmlns:a16="http://schemas.microsoft.com/office/drawing/2014/main" id="{87A018E5-FDF9-4D4E-BCC3-16E6DD7767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8" name="Text Box 666">
          <a:extLst>
            <a:ext uri="{FF2B5EF4-FFF2-40B4-BE49-F238E27FC236}">
              <a16:creationId xmlns:a16="http://schemas.microsoft.com/office/drawing/2014/main" id="{24DFA324-5D4A-49C1-AE90-05A74A17CB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59" name="Text Box 667">
          <a:extLst>
            <a:ext uri="{FF2B5EF4-FFF2-40B4-BE49-F238E27FC236}">
              <a16:creationId xmlns:a16="http://schemas.microsoft.com/office/drawing/2014/main" id="{D2D94E7F-BE35-4E84-BA03-9E9BD8AFD4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0" name="Text Box 668">
          <a:extLst>
            <a:ext uri="{FF2B5EF4-FFF2-40B4-BE49-F238E27FC236}">
              <a16:creationId xmlns:a16="http://schemas.microsoft.com/office/drawing/2014/main" id="{A4D059A1-BF96-4C73-AC80-A52DB22A65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1" name="Text Box 669">
          <a:extLst>
            <a:ext uri="{FF2B5EF4-FFF2-40B4-BE49-F238E27FC236}">
              <a16:creationId xmlns:a16="http://schemas.microsoft.com/office/drawing/2014/main" id="{B397668F-20E0-4C74-8A66-DD88F04D42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62" name="Text Box 670">
          <a:extLst>
            <a:ext uri="{FF2B5EF4-FFF2-40B4-BE49-F238E27FC236}">
              <a16:creationId xmlns:a16="http://schemas.microsoft.com/office/drawing/2014/main" id="{91535D13-C1AC-4591-8ACD-E69A3950FC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63" name="Text Box 671">
          <a:extLst>
            <a:ext uri="{FF2B5EF4-FFF2-40B4-BE49-F238E27FC236}">
              <a16:creationId xmlns:a16="http://schemas.microsoft.com/office/drawing/2014/main" id="{B22F6BA4-5C08-41AB-82A6-05703240B7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4" name="Text Box 672">
          <a:extLst>
            <a:ext uri="{FF2B5EF4-FFF2-40B4-BE49-F238E27FC236}">
              <a16:creationId xmlns:a16="http://schemas.microsoft.com/office/drawing/2014/main" id="{B17B158C-934F-4A6E-A0ED-DCBBB33513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5" name="Text Box 673">
          <a:extLst>
            <a:ext uri="{FF2B5EF4-FFF2-40B4-BE49-F238E27FC236}">
              <a16:creationId xmlns:a16="http://schemas.microsoft.com/office/drawing/2014/main" id="{547F1982-16C9-4D0B-9492-33AE440ED3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66" name="Text Box 674">
          <a:extLst>
            <a:ext uri="{FF2B5EF4-FFF2-40B4-BE49-F238E27FC236}">
              <a16:creationId xmlns:a16="http://schemas.microsoft.com/office/drawing/2014/main" id="{863C2236-6BAB-4CA2-8D45-1A23EECA00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7" name="Text Box 675">
          <a:extLst>
            <a:ext uri="{FF2B5EF4-FFF2-40B4-BE49-F238E27FC236}">
              <a16:creationId xmlns:a16="http://schemas.microsoft.com/office/drawing/2014/main" id="{A0E2F178-9C61-4096-B0AD-4FDAF9725E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8" name="Text Box 676">
          <a:extLst>
            <a:ext uri="{FF2B5EF4-FFF2-40B4-BE49-F238E27FC236}">
              <a16:creationId xmlns:a16="http://schemas.microsoft.com/office/drawing/2014/main" id="{9FA2B287-9C29-47A4-BD04-9C642BF97F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69" name="Text Box 677">
          <a:extLst>
            <a:ext uri="{FF2B5EF4-FFF2-40B4-BE49-F238E27FC236}">
              <a16:creationId xmlns:a16="http://schemas.microsoft.com/office/drawing/2014/main" id="{1AF031BA-5D17-46BD-8E35-C73BB2D818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0" name="Text Box 678">
          <a:extLst>
            <a:ext uri="{FF2B5EF4-FFF2-40B4-BE49-F238E27FC236}">
              <a16:creationId xmlns:a16="http://schemas.microsoft.com/office/drawing/2014/main" id="{017853C6-7CDF-48FB-AFA7-68D99C77D1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1" name="Text Box 679">
          <a:extLst>
            <a:ext uri="{FF2B5EF4-FFF2-40B4-BE49-F238E27FC236}">
              <a16:creationId xmlns:a16="http://schemas.microsoft.com/office/drawing/2014/main" id="{F0CB0C32-AF63-42FE-8DED-F9DABCCFD4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72" name="Text Box 680">
          <a:extLst>
            <a:ext uri="{FF2B5EF4-FFF2-40B4-BE49-F238E27FC236}">
              <a16:creationId xmlns:a16="http://schemas.microsoft.com/office/drawing/2014/main" id="{E84D5EC1-1E09-485C-B39A-897DE4054E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3" name="Text Box 681">
          <a:extLst>
            <a:ext uri="{FF2B5EF4-FFF2-40B4-BE49-F238E27FC236}">
              <a16:creationId xmlns:a16="http://schemas.microsoft.com/office/drawing/2014/main" id="{C6061CE3-194F-4CAB-8AB2-0FE9F3CD46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4" name="Text Box 682">
          <a:extLst>
            <a:ext uri="{FF2B5EF4-FFF2-40B4-BE49-F238E27FC236}">
              <a16:creationId xmlns:a16="http://schemas.microsoft.com/office/drawing/2014/main" id="{98C5CE09-9956-4CBE-962C-634D94A52C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75" name="Text Box 683">
          <a:extLst>
            <a:ext uri="{FF2B5EF4-FFF2-40B4-BE49-F238E27FC236}">
              <a16:creationId xmlns:a16="http://schemas.microsoft.com/office/drawing/2014/main" id="{1F7955DC-DA1C-4195-8162-655D8C26F1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6" name="Text Box 684">
          <a:extLst>
            <a:ext uri="{FF2B5EF4-FFF2-40B4-BE49-F238E27FC236}">
              <a16:creationId xmlns:a16="http://schemas.microsoft.com/office/drawing/2014/main" id="{3598A11D-944C-42FE-AEEB-511F348F4F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7" name="Text Box 685">
          <a:extLst>
            <a:ext uri="{FF2B5EF4-FFF2-40B4-BE49-F238E27FC236}">
              <a16:creationId xmlns:a16="http://schemas.microsoft.com/office/drawing/2014/main" id="{89BD5BD4-3801-43F6-B2BE-02C304FB48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78" name="Text Box 686">
          <a:extLst>
            <a:ext uri="{FF2B5EF4-FFF2-40B4-BE49-F238E27FC236}">
              <a16:creationId xmlns:a16="http://schemas.microsoft.com/office/drawing/2014/main" id="{79A27D31-CDF9-4ADB-801D-CA25114483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9" name="Text Box 687">
          <a:extLst>
            <a:ext uri="{FF2B5EF4-FFF2-40B4-BE49-F238E27FC236}">
              <a16:creationId xmlns:a16="http://schemas.microsoft.com/office/drawing/2014/main" id="{0C0ABA5F-8C6F-4F0A-9E38-908C75F04D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0" name="Text Box 688">
          <a:extLst>
            <a:ext uri="{FF2B5EF4-FFF2-40B4-BE49-F238E27FC236}">
              <a16:creationId xmlns:a16="http://schemas.microsoft.com/office/drawing/2014/main" id="{04F7B387-FBAC-423F-ACA7-4E7A266076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81" name="Text Box 689">
          <a:extLst>
            <a:ext uri="{FF2B5EF4-FFF2-40B4-BE49-F238E27FC236}">
              <a16:creationId xmlns:a16="http://schemas.microsoft.com/office/drawing/2014/main" id="{11B6F674-3E30-4329-8D0C-B9DC232628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82" name="Text Box 690">
          <a:extLst>
            <a:ext uri="{FF2B5EF4-FFF2-40B4-BE49-F238E27FC236}">
              <a16:creationId xmlns:a16="http://schemas.microsoft.com/office/drawing/2014/main" id="{50FA9886-E5C6-4D61-A3F0-485946BD4E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3" name="Text Box 691">
          <a:extLst>
            <a:ext uri="{FF2B5EF4-FFF2-40B4-BE49-F238E27FC236}">
              <a16:creationId xmlns:a16="http://schemas.microsoft.com/office/drawing/2014/main" id="{32B215AE-CF83-428F-A3EF-B5BA3150DC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4" name="Text Box 692">
          <a:extLst>
            <a:ext uri="{FF2B5EF4-FFF2-40B4-BE49-F238E27FC236}">
              <a16:creationId xmlns:a16="http://schemas.microsoft.com/office/drawing/2014/main" id="{6C9800C2-ECAE-4207-9CE9-8CCC37C4E2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85" name="Text Box 693">
          <a:extLst>
            <a:ext uri="{FF2B5EF4-FFF2-40B4-BE49-F238E27FC236}">
              <a16:creationId xmlns:a16="http://schemas.microsoft.com/office/drawing/2014/main" id="{430A4792-8ED4-4587-8329-0DD1C62049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6" name="Text Box 694">
          <a:extLst>
            <a:ext uri="{FF2B5EF4-FFF2-40B4-BE49-F238E27FC236}">
              <a16:creationId xmlns:a16="http://schemas.microsoft.com/office/drawing/2014/main" id="{DEEC5398-071A-4FCF-8DEC-BD116338D7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7" name="Text Box 695">
          <a:extLst>
            <a:ext uri="{FF2B5EF4-FFF2-40B4-BE49-F238E27FC236}">
              <a16:creationId xmlns:a16="http://schemas.microsoft.com/office/drawing/2014/main" id="{733039D9-A3A3-49CC-9374-08CF864B6C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88" name="Text Box 696">
          <a:extLst>
            <a:ext uri="{FF2B5EF4-FFF2-40B4-BE49-F238E27FC236}">
              <a16:creationId xmlns:a16="http://schemas.microsoft.com/office/drawing/2014/main" id="{4086566B-5C1D-44A9-8CFD-B98C9CD096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9" name="Text Box 697">
          <a:extLst>
            <a:ext uri="{FF2B5EF4-FFF2-40B4-BE49-F238E27FC236}">
              <a16:creationId xmlns:a16="http://schemas.microsoft.com/office/drawing/2014/main" id="{C6A315BB-1BFB-491D-909E-C35B91939D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0" name="Text Box 698">
          <a:extLst>
            <a:ext uri="{FF2B5EF4-FFF2-40B4-BE49-F238E27FC236}">
              <a16:creationId xmlns:a16="http://schemas.microsoft.com/office/drawing/2014/main" id="{046081AE-C2BD-40ED-850A-52A42CFD76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91" name="Text Box 699">
          <a:extLst>
            <a:ext uri="{FF2B5EF4-FFF2-40B4-BE49-F238E27FC236}">
              <a16:creationId xmlns:a16="http://schemas.microsoft.com/office/drawing/2014/main" id="{6BEAA338-AED4-4E00-A1C7-4A4B0EFCE1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92" name="Text Box 700">
          <a:extLst>
            <a:ext uri="{FF2B5EF4-FFF2-40B4-BE49-F238E27FC236}">
              <a16:creationId xmlns:a16="http://schemas.microsoft.com/office/drawing/2014/main" id="{4A712CED-F32D-4269-AB88-99CA4655F86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3" name="Text Box 701">
          <a:extLst>
            <a:ext uri="{FF2B5EF4-FFF2-40B4-BE49-F238E27FC236}">
              <a16:creationId xmlns:a16="http://schemas.microsoft.com/office/drawing/2014/main" id="{808CF8DC-DB6D-47F5-9DF9-ECA89B4586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4" name="Text Box 702">
          <a:extLst>
            <a:ext uri="{FF2B5EF4-FFF2-40B4-BE49-F238E27FC236}">
              <a16:creationId xmlns:a16="http://schemas.microsoft.com/office/drawing/2014/main" id="{A8602D9A-8A5E-4B79-A3F7-29891568FC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95" name="Text Box 703">
          <a:extLst>
            <a:ext uri="{FF2B5EF4-FFF2-40B4-BE49-F238E27FC236}">
              <a16:creationId xmlns:a16="http://schemas.microsoft.com/office/drawing/2014/main" id="{A0998E48-70C1-4278-9039-19D442B5BD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6" name="Text Box 704">
          <a:extLst>
            <a:ext uri="{FF2B5EF4-FFF2-40B4-BE49-F238E27FC236}">
              <a16:creationId xmlns:a16="http://schemas.microsoft.com/office/drawing/2014/main" id="{54CCDB4E-0D81-4CD1-AFAD-85DBB9C2EC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7" name="Text Box 705">
          <a:extLst>
            <a:ext uri="{FF2B5EF4-FFF2-40B4-BE49-F238E27FC236}">
              <a16:creationId xmlns:a16="http://schemas.microsoft.com/office/drawing/2014/main" id="{16704A9C-C69A-46DB-ADE2-E56E0743C0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98" name="Text Box 706">
          <a:extLst>
            <a:ext uri="{FF2B5EF4-FFF2-40B4-BE49-F238E27FC236}">
              <a16:creationId xmlns:a16="http://schemas.microsoft.com/office/drawing/2014/main" id="{708259F2-F81F-4851-88DD-FC7486BF7F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99" name="Text Box 707">
          <a:extLst>
            <a:ext uri="{FF2B5EF4-FFF2-40B4-BE49-F238E27FC236}">
              <a16:creationId xmlns:a16="http://schemas.microsoft.com/office/drawing/2014/main" id="{1BF21A27-B0F7-475F-94A4-352089F20F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0" name="Text Box 708">
          <a:extLst>
            <a:ext uri="{FF2B5EF4-FFF2-40B4-BE49-F238E27FC236}">
              <a16:creationId xmlns:a16="http://schemas.microsoft.com/office/drawing/2014/main" id="{9D99CB19-D186-4559-9AE3-25E4D20BB2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1" name="Text Box 709">
          <a:extLst>
            <a:ext uri="{FF2B5EF4-FFF2-40B4-BE49-F238E27FC236}">
              <a16:creationId xmlns:a16="http://schemas.microsoft.com/office/drawing/2014/main" id="{BDDC38F3-491B-4974-A72A-A92798C55F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002" name="Text Box 710">
          <a:extLst>
            <a:ext uri="{FF2B5EF4-FFF2-40B4-BE49-F238E27FC236}">
              <a16:creationId xmlns:a16="http://schemas.microsoft.com/office/drawing/2014/main" id="{FDAADA9B-4591-4B86-ACC4-E76022088B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3" name="Text Box 711">
          <a:extLst>
            <a:ext uri="{FF2B5EF4-FFF2-40B4-BE49-F238E27FC236}">
              <a16:creationId xmlns:a16="http://schemas.microsoft.com/office/drawing/2014/main" id="{334A0097-33B0-4A43-9BA7-B6FE3BBAC6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4" name="Text Box 712">
          <a:extLst>
            <a:ext uri="{FF2B5EF4-FFF2-40B4-BE49-F238E27FC236}">
              <a16:creationId xmlns:a16="http://schemas.microsoft.com/office/drawing/2014/main" id="{D25240D0-C182-4CF6-B4E8-1D5F89935F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005" name="Text Box 713">
          <a:extLst>
            <a:ext uri="{FF2B5EF4-FFF2-40B4-BE49-F238E27FC236}">
              <a16:creationId xmlns:a16="http://schemas.microsoft.com/office/drawing/2014/main" id="{7B41A222-0504-44C7-8695-083741B976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6" name="Text Box 714">
          <a:extLst>
            <a:ext uri="{FF2B5EF4-FFF2-40B4-BE49-F238E27FC236}">
              <a16:creationId xmlns:a16="http://schemas.microsoft.com/office/drawing/2014/main" id="{472A3049-B58D-4AB4-A0E9-515A555EDB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7" name="Text Box 715">
          <a:extLst>
            <a:ext uri="{FF2B5EF4-FFF2-40B4-BE49-F238E27FC236}">
              <a16:creationId xmlns:a16="http://schemas.microsoft.com/office/drawing/2014/main" id="{A813EFC6-DBF5-49E1-B9BB-BF5D06DE65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008" name="Text Box 716">
          <a:extLst>
            <a:ext uri="{FF2B5EF4-FFF2-40B4-BE49-F238E27FC236}">
              <a16:creationId xmlns:a16="http://schemas.microsoft.com/office/drawing/2014/main" id="{0E2A9B18-D49F-4A71-94E1-BAE1640C3A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09" name="Text Box 717">
          <a:extLst>
            <a:ext uri="{FF2B5EF4-FFF2-40B4-BE49-F238E27FC236}">
              <a16:creationId xmlns:a16="http://schemas.microsoft.com/office/drawing/2014/main" id="{E95247C7-AB2D-4969-9DCF-31E71A9958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0" name="Text Box 718">
          <a:extLst>
            <a:ext uri="{FF2B5EF4-FFF2-40B4-BE49-F238E27FC236}">
              <a16:creationId xmlns:a16="http://schemas.microsoft.com/office/drawing/2014/main" id="{1494FB6B-F6A9-4A65-AEE8-6D14DFFFBC7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1" name="Text Box 719">
          <a:extLst>
            <a:ext uri="{FF2B5EF4-FFF2-40B4-BE49-F238E27FC236}">
              <a16:creationId xmlns:a16="http://schemas.microsoft.com/office/drawing/2014/main" id="{2C1A3CC6-9242-47FC-B0CC-4F16F77420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12" name="Text Box 720">
          <a:extLst>
            <a:ext uri="{FF2B5EF4-FFF2-40B4-BE49-F238E27FC236}">
              <a16:creationId xmlns:a16="http://schemas.microsoft.com/office/drawing/2014/main" id="{F90DD974-D827-463C-BF2A-1FF3C6BEFA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3" name="Text Box 721">
          <a:extLst>
            <a:ext uri="{FF2B5EF4-FFF2-40B4-BE49-F238E27FC236}">
              <a16:creationId xmlns:a16="http://schemas.microsoft.com/office/drawing/2014/main" id="{ECD270A3-4DBE-4146-8727-BF787406C5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4" name="Text Box 722">
          <a:extLst>
            <a:ext uri="{FF2B5EF4-FFF2-40B4-BE49-F238E27FC236}">
              <a16:creationId xmlns:a16="http://schemas.microsoft.com/office/drawing/2014/main" id="{755A7C2A-98D3-4DAE-AAE8-8E13BE54FA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15" name="Text Box 723">
          <a:extLst>
            <a:ext uri="{FF2B5EF4-FFF2-40B4-BE49-F238E27FC236}">
              <a16:creationId xmlns:a16="http://schemas.microsoft.com/office/drawing/2014/main" id="{4AD4BE6E-F0D8-404B-A72B-5C323EE8DC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16" name="Text Box 724">
          <a:extLst>
            <a:ext uri="{FF2B5EF4-FFF2-40B4-BE49-F238E27FC236}">
              <a16:creationId xmlns:a16="http://schemas.microsoft.com/office/drawing/2014/main" id="{5A5D4F19-7157-4031-824D-BD524F8E43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7" name="Text Box 725">
          <a:extLst>
            <a:ext uri="{FF2B5EF4-FFF2-40B4-BE49-F238E27FC236}">
              <a16:creationId xmlns:a16="http://schemas.microsoft.com/office/drawing/2014/main" id="{3C4F570D-8D40-47E8-BED0-4F3EBEE86C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8" name="Text Box 726">
          <a:extLst>
            <a:ext uri="{FF2B5EF4-FFF2-40B4-BE49-F238E27FC236}">
              <a16:creationId xmlns:a16="http://schemas.microsoft.com/office/drawing/2014/main" id="{C261E3FE-4317-4312-900E-9D60B199E3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19" name="Text Box 727">
          <a:extLst>
            <a:ext uri="{FF2B5EF4-FFF2-40B4-BE49-F238E27FC236}">
              <a16:creationId xmlns:a16="http://schemas.microsoft.com/office/drawing/2014/main" id="{392FD18F-79E0-4B86-A066-77B46FD380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0" name="Text Box 728">
          <a:extLst>
            <a:ext uri="{FF2B5EF4-FFF2-40B4-BE49-F238E27FC236}">
              <a16:creationId xmlns:a16="http://schemas.microsoft.com/office/drawing/2014/main" id="{A07E2376-5F32-4005-9426-7583FED958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1" name="Text Box 729">
          <a:extLst>
            <a:ext uri="{FF2B5EF4-FFF2-40B4-BE49-F238E27FC236}">
              <a16:creationId xmlns:a16="http://schemas.microsoft.com/office/drawing/2014/main" id="{7CD28EEA-330D-4089-991C-967DC00CFB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22" name="Text Box 730">
          <a:extLst>
            <a:ext uri="{FF2B5EF4-FFF2-40B4-BE49-F238E27FC236}">
              <a16:creationId xmlns:a16="http://schemas.microsoft.com/office/drawing/2014/main" id="{E57DFAF3-3E68-4E04-BB67-93AEDBBC39F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3" name="Text Box 731">
          <a:extLst>
            <a:ext uri="{FF2B5EF4-FFF2-40B4-BE49-F238E27FC236}">
              <a16:creationId xmlns:a16="http://schemas.microsoft.com/office/drawing/2014/main" id="{D7D72EF5-959D-4CEE-969E-0110731E32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4" name="Text Box 732">
          <a:extLst>
            <a:ext uri="{FF2B5EF4-FFF2-40B4-BE49-F238E27FC236}">
              <a16:creationId xmlns:a16="http://schemas.microsoft.com/office/drawing/2014/main" id="{49A3A870-3424-439D-A8AA-BB883195D5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25" name="Text Box 733">
          <a:extLst>
            <a:ext uri="{FF2B5EF4-FFF2-40B4-BE49-F238E27FC236}">
              <a16:creationId xmlns:a16="http://schemas.microsoft.com/office/drawing/2014/main" id="{EC4067B0-A6EB-4FD6-8BBF-24F96CD0D1D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26" name="Text Box 734">
          <a:extLst>
            <a:ext uri="{FF2B5EF4-FFF2-40B4-BE49-F238E27FC236}">
              <a16:creationId xmlns:a16="http://schemas.microsoft.com/office/drawing/2014/main" id="{82DA7E2F-3A84-4E99-AEA9-68701CC86C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7" name="Text Box 735">
          <a:extLst>
            <a:ext uri="{FF2B5EF4-FFF2-40B4-BE49-F238E27FC236}">
              <a16:creationId xmlns:a16="http://schemas.microsoft.com/office/drawing/2014/main" id="{CA555AB6-96D1-4136-908F-408D7F32F6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8" name="Text Box 736">
          <a:extLst>
            <a:ext uri="{FF2B5EF4-FFF2-40B4-BE49-F238E27FC236}">
              <a16:creationId xmlns:a16="http://schemas.microsoft.com/office/drawing/2014/main" id="{B6A221C6-0C98-4D25-B797-2E9E187098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29" name="Text Box 737">
          <a:extLst>
            <a:ext uri="{FF2B5EF4-FFF2-40B4-BE49-F238E27FC236}">
              <a16:creationId xmlns:a16="http://schemas.microsoft.com/office/drawing/2014/main" id="{F0ABADB3-3476-4BDF-96D0-9431A3E429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0" name="Text Box 738">
          <a:extLst>
            <a:ext uri="{FF2B5EF4-FFF2-40B4-BE49-F238E27FC236}">
              <a16:creationId xmlns:a16="http://schemas.microsoft.com/office/drawing/2014/main" id="{3D1B399B-F296-4D30-BBAC-A56BD3CB85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1" name="Text Box 739">
          <a:extLst>
            <a:ext uri="{FF2B5EF4-FFF2-40B4-BE49-F238E27FC236}">
              <a16:creationId xmlns:a16="http://schemas.microsoft.com/office/drawing/2014/main" id="{A5B8EA61-1194-4006-8A1B-64325C0DF1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32" name="Text Box 740">
          <a:extLst>
            <a:ext uri="{FF2B5EF4-FFF2-40B4-BE49-F238E27FC236}">
              <a16:creationId xmlns:a16="http://schemas.microsoft.com/office/drawing/2014/main" id="{97F1FA8B-A554-449C-8FEB-C083080502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33" name="Text Box 741">
          <a:extLst>
            <a:ext uri="{FF2B5EF4-FFF2-40B4-BE49-F238E27FC236}">
              <a16:creationId xmlns:a16="http://schemas.microsoft.com/office/drawing/2014/main" id="{C5717039-F003-4B58-B745-5F666A4786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4" name="Text Box 742">
          <a:extLst>
            <a:ext uri="{FF2B5EF4-FFF2-40B4-BE49-F238E27FC236}">
              <a16:creationId xmlns:a16="http://schemas.microsoft.com/office/drawing/2014/main" id="{DE8A591C-162A-49C7-B1CE-EE8204CAE1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5" name="Text Box 743">
          <a:extLst>
            <a:ext uri="{FF2B5EF4-FFF2-40B4-BE49-F238E27FC236}">
              <a16:creationId xmlns:a16="http://schemas.microsoft.com/office/drawing/2014/main" id="{AB6D97EF-E3BF-4F91-AAC6-76F5F444FC2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36" name="Text Box 744">
          <a:extLst>
            <a:ext uri="{FF2B5EF4-FFF2-40B4-BE49-F238E27FC236}">
              <a16:creationId xmlns:a16="http://schemas.microsoft.com/office/drawing/2014/main" id="{09B7952B-7C0D-4F59-A2A7-2DBE21CF00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7" name="Text Box 745">
          <a:extLst>
            <a:ext uri="{FF2B5EF4-FFF2-40B4-BE49-F238E27FC236}">
              <a16:creationId xmlns:a16="http://schemas.microsoft.com/office/drawing/2014/main" id="{C5314B2C-9C58-4C3F-9752-B01F40BF69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8" name="Text Box 746">
          <a:extLst>
            <a:ext uri="{FF2B5EF4-FFF2-40B4-BE49-F238E27FC236}">
              <a16:creationId xmlns:a16="http://schemas.microsoft.com/office/drawing/2014/main" id="{FC434D12-7D49-4AD6-BD92-DAED244431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39" name="Text Box 747">
          <a:extLst>
            <a:ext uri="{FF2B5EF4-FFF2-40B4-BE49-F238E27FC236}">
              <a16:creationId xmlns:a16="http://schemas.microsoft.com/office/drawing/2014/main" id="{8966E074-7ABA-46F9-956D-D799AD8C12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0" name="Text Box 748">
          <a:extLst>
            <a:ext uri="{FF2B5EF4-FFF2-40B4-BE49-F238E27FC236}">
              <a16:creationId xmlns:a16="http://schemas.microsoft.com/office/drawing/2014/main" id="{BB23262A-FA4F-4A8D-9A9B-2BF3355591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1" name="Text Box 749">
          <a:extLst>
            <a:ext uri="{FF2B5EF4-FFF2-40B4-BE49-F238E27FC236}">
              <a16:creationId xmlns:a16="http://schemas.microsoft.com/office/drawing/2014/main" id="{8D71420D-C922-4371-B906-5C23181D09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42" name="Text Box 750">
          <a:extLst>
            <a:ext uri="{FF2B5EF4-FFF2-40B4-BE49-F238E27FC236}">
              <a16:creationId xmlns:a16="http://schemas.microsoft.com/office/drawing/2014/main" id="{F704303E-4C99-41F2-98D8-04FE842FC7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3" name="Text Box 751">
          <a:extLst>
            <a:ext uri="{FF2B5EF4-FFF2-40B4-BE49-F238E27FC236}">
              <a16:creationId xmlns:a16="http://schemas.microsoft.com/office/drawing/2014/main" id="{5AFCDC75-CF5D-4F49-829F-9571E7D7EB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4" name="Text Box 752">
          <a:extLst>
            <a:ext uri="{FF2B5EF4-FFF2-40B4-BE49-F238E27FC236}">
              <a16:creationId xmlns:a16="http://schemas.microsoft.com/office/drawing/2014/main" id="{18D10A70-1ED2-44F4-8C97-928B15D71B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45" name="Text Box 753">
          <a:extLst>
            <a:ext uri="{FF2B5EF4-FFF2-40B4-BE49-F238E27FC236}">
              <a16:creationId xmlns:a16="http://schemas.microsoft.com/office/drawing/2014/main" id="{CD2AB6B8-DBD4-44BA-B87C-97C83450EF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6" name="Text Box 754">
          <a:extLst>
            <a:ext uri="{FF2B5EF4-FFF2-40B4-BE49-F238E27FC236}">
              <a16:creationId xmlns:a16="http://schemas.microsoft.com/office/drawing/2014/main" id="{E9BD08BE-DCBA-4456-99F5-11A52B32A4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7" name="Text Box 755">
          <a:extLst>
            <a:ext uri="{FF2B5EF4-FFF2-40B4-BE49-F238E27FC236}">
              <a16:creationId xmlns:a16="http://schemas.microsoft.com/office/drawing/2014/main" id="{C0E9523C-24D4-4A72-B866-198B50D19C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48" name="Text Box 756">
          <a:extLst>
            <a:ext uri="{FF2B5EF4-FFF2-40B4-BE49-F238E27FC236}">
              <a16:creationId xmlns:a16="http://schemas.microsoft.com/office/drawing/2014/main" id="{C71B05F7-4CAD-437A-9B09-B6AB6BC290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9" name="Text Box 757">
          <a:extLst>
            <a:ext uri="{FF2B5EF4-FFF2-40B4-BE49-F238E27FC236}">
              <a16:creationId xmlns:a16="http://schemas.microsoft.com/office/drawing/2014/main" id="{E1EAC55F-B52E-4DBA-832A-DE3D4946D0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0" name="Text Box 758">
          <a:extLst>
            <a:ext uri="{FF2B5EF4-FFF2-40B4-BE49-F238E27FC236}">
              <a16:creationId xmlns:a16="http://schemas.microsoft.com/office/drawing/2014/main" id="{7652F472-ADAC-4F43-8837-892DCC00A0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51" name="Text Box 759">
          <a:extLst>
            <a:ext uri="{FF2B5EF4-FFF2-40B4-BE49-F238E27FC236}">
              <a16:creationId xmlns:a16="http://schemas.microsoft.com/office/drawing/2014/main" id="{D802282A-1CD8-4258-A8F5-4C48624658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52" name="Text Box 760">
          <a:extLst>
            <a:ext uri="{FF2B5EF4-FFF2-40B4-BE49-F238E27FC236}">
              <a16:creationId xmlns:a16="http://schemas.microsoft.com/office/drawing/2014/main" id="{6DEB5323-2A29-450D-B751-8D08C43424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3" name="Text Box 761">
          <a:extLst>
            <a:ext uri="{FF2B5EF4-FFF2-40B4-BE49-F238E27FC236}">
              <a16:creationId xmlns:a16="http://schemas.microsoft.com/office/drawing/2014/main" id="{AD6E52B2-23FC-48F4-8881-815686D594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4" name="Text Box 762">
          <a:extLst>
            <a:ext uri="{FF2B5EF4-FFF2-40B4-BE49-F238E27FC236}">
              <a16:creationId xmlns:a16="http://schemas.microsoft.com/office/drawing/2014/main" id="{F6623793-C1AE-4B4F-8551-0B2FC6429D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55" name="Text Box 763">
          <a:extLst>
            <a:ext uri="{FF2B5EF4-FFF2-40B4-BE49-F238E27FC236}">
              <a16:creationId xmlns:a16="http://schemas.microsoft.com/office/drawing/2014/main" id="{AB5C919D-2848-4DDE-BCAA-0B2CD438AA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6" name="Text Box 764">
          <a:extLst>
            <a:ext uri="{FF2B5EF4-FFF2-40B4-BE49-F238E27FC236}">
              <a16:creationId xmlns:a16="http://schemas.microsoft.com/office/drawing/2014/main" id="{33362947-7E0E-4A0B-9A73-21AB1748BE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7" name="Text Box 765">
          <a:extLst>
            <a:ext uri="{FF2B5EF4-FFF2-40B4-BE49-F238E27FC236}">
              <a16:creationId xmlns:a16="http://schemas.microsoft.com/office/drawing/2014/main" id="{ADB89471-04A6-45F4-877F-55B7F9525C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58" name="Text Box 766">
          <a:extLst>
            <a:ext uri="{FF2B5EF4-FFF2-40B4-BE49-F238E27FC236}">
              <a16:creationId xmlns:a16="http://schemas.microsoft.com/office/drawing/2014/main" id="{8B08AC89-40AE-4C6F-857B-A6AC6BECC5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9" name="Text Box 767">
          <a:extLst>
            <a:ext uri="{FF2B5EF4-FFF2-40B4-BE49-F238E27FC236}">
              <a16:creationId xmlns:a16="http://schemas.microsoft.com/office/drawing/2014/main" id="{9DA22A85-6839-4C4C-B629-F63D0D4E90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0" name="Text Box 768">
          <a:extLst>
            <a:ext uri="{FF2B5EF4-FFF2-40B4-BE49-F238E27FC236}">
              <a16:creationId xmlns:a16="http://schemas.microsoft.com/office/drawing/2014/main" id="{AB53476C-E1B5-4258-95E1-EFACB7D9AE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61" name="Text Box 769">
          <a:extLst>
            <a:ext uri="{FF2B5EF4-FFF2-40B4-BE49-F238E27FC236}">
              <a16:creationId xmlns:a16="http://schemas.microsoft.com/office/drawing/2014/main" id="{5285CDA3-B325-4D99-8487-9193690B8F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2" name="Text Box 770">
          <a:extLst>
            <a:ext uri="{FF2B5EF4-FFF2-40B4-BE49-F238E27FC236}">
              <a16:creationId xmlns:a16="http://schemas.microsoft.com/office/drawing/2014/main" id="{1B4366C1-2ABB-4A44-8505-78122C9BD6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3" name="Text Box 771">
          <a:extLst>
            <a:ext uri="{FF2B5EF4-FFF2-40B4-BE49-F238E27FC236}">
              <a16:creationId xmlns:a16="http://schemas.microsoft.com/office/drawing/2014/main" id="{79BBCCC5-0B44-4724-8BB1-52E856921C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64" name="Text Box 772">
          <a:extLst>
            <a:ext uri="{FF2B5EF4-FFF2-40B4-BE49-F238E27FC236}">
              <a16:creationId xmlns:a16="http://schemas.microsoft.com/office/drawing/2014/main" id="{9BFF592F-C28C-41B3-AFA9-7ACD22D531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5" name="Text Box 773">
          <a:extLst>
            <a:ext uri="{FF2B5EF4-FFF2-40B4-BE49-F238E27FC236}">
              <a16:creationId xmlns:a16="http://schemas.microsoft.com/office/drawing/2014/main" id="{94B24995-FEB6-492F-BA98-064E4F15FD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6" name="Text Box 774">
          <a:extLst>
            <a:ext uri="{FF2B5EF4-FFF2-40B4-BE49-F238E27FC236}">
              <a16:creationId xmlns:a16="http://schemas.microsoft.com/office/drawing/2014/main" id="{77030E30-7964-4C87-A5AC-D2FAD5FBB3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67" name="Text Box 775">
          <a:extLst>
            <a:ext uri="{FF2B5EF4-FFF2-40B4-BE49-F238E27FC236}">
              <a16:creationId xmlns:a16="http://schemas.microsoft.com/office/drawing/2014/main" id="{64052ACE-D83A-4FCE-8777-A3F1CB1B029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8" name="Text Box 776">
          <a:extLst>
            <a:ext uri="{FF2B5EF4-FFF2-40B4-BE49-F238E27FC236}">
              <a16:creationId xmlns:a16="http://schemas.microsoft.com/office/drawing/2014/main" id="{D29ACA4E-7B7F-447D-B1DB-3398162C91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9" name="Text Box 777">
          <a:extLst>
            <a:ext uri="{FF2B5EF4-FFF2-40B4-BE49-F238E27FC236}">
              <a16:creationId xmlns:a16="http://schemas.microsoft.com/office/drawing/2014/main" id="{55BD84E6-DD72-4B08-A6D1-811BC0B3D0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70" name="Text Box 778">
          <a:extLst>
            <a:ext uri="{FF2B5EF4-FFF2-40B4-BE49-F238E27FC236}">
              <a16:creationId xmlns:a16="http://schemas.microsoft.com/office/drawing/2014/main" id="{EDC82693-2FDD-4D66-9D89-69F39962BC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71" name="Text Box 779">
          <a:extLst>
            <a:ext uri="{FF2B5EF4-FFF2-40B4-BE49-F238E27FC236}">
              <a16:creationId xmlns:a16="http://schemas.microsoft.com/office/drawing/2014/main" id="{53477E0C-FC50-4D81-A2C4-45EBD1C633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2" name="Text Box 780">
          <a:extLst>
            <a:ext uri="{FF2B5EF4-FFF2-40B4-BE49-F238E27FC236}">
              <a16:creationId xmlns:a16="http://schemas.microsoft.com/office/drawing/2014/main" id="{92EF1938-CC2B-437C-A81B-25BA1FE6DD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3" name="Text Box 781">
          <a:extLst>
            <a:ext uri="{FF2B5EF4-FFF2-40B4-BE49-F238E27FC236}">
              <a16:creationId xmlns:a16="http://schemas.microsoft.com/office/drawing/2014/main" id="{3D0335B4-41AB-4233-B3DC-B4CB5FD69B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74" name="Text Box 782">
          <a:extLst>
            <a:ext uri="{FF2B5EF4-FFF2-40B4-BE49-F238E27FC236}">
              <a16:creationId xmlns:a16="http://schemas.microsoft.com/office/drawing/2014/main" id="{7C4E79C2-7F23-4323-828C-C08D9D8354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5" name="Text Box 783">
          <a:extLst>
            <a:ext uri="{FF2B5EF4-FFF2-40B4-BE49-F238E27FC236}">
              <a16:creationId xmlns:a16="http://schemas.microsoft.com/office/drawing/2014/main" id="{809CED7C-BCB7-419F-A7F8-C6CD2A3644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6" name="Text Box 784">
          <a:extLst>
            <a:ext uri="{FF2B5EF4-FFF2-40B4-BE49-F238E27FC236}">
              <a16:creationId xmlns:a16="http://schemas.microsoft.com/office/drawing/2014/main" id="{88D4BA98-E2CF-4217-A0FE-AB74C05295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77" name="Text Box 785">
          <a:extLst>
            <a:ext uri="{FF2B5EF4-FFF2-40B4-BE49-F238E27FC236}">
              <a16:creationId xmlns:a16="http://schemas.microsoft.com/office/drawing/2014/main" id="{E255E9D8-97D9-4916-BBC5-7C73BE19BB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8" name="Text Box 786">
          <a:extLst>
            <a:ext uri="{FF2B5EF4-FFF2-40B4-BE49-F238E27FC236}">
              <a16:creationId xmlns:a16="http://schemas.microsoft.com/office/drawing/2014/main" id="{73CA8FCE-576C-4A96-8E38-F772F2D83D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9" name="Text Box 787">
          <a:extLst>
            <a:ext uri="{FF2B5EF4-FFF2-40B4-BE49-F238E27FC236}">
              <a16:creationId xmlns:a16="http://schemas.microsoft.com/office/drawing/2014/main" id="{651B6199-65E9-491B-A52C-5E6A08ABFD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80" name="Text Box 788">
          <a:extLst>
            <a:ext uri="{FF2B5EF4-FFF2-40B4-BE49-F238E27FC236}">
              <a16:creationId xmlns:a16="http://schemas.microsoft.com/office/drawing/2014/main" id="{52762F25-7963-47EA-B361-FC947D0BAF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1" name="Text Box 789">
          <a:extLst>
            <a:ext uri="{FF2B5EF4-FFF2-40B4-BE49-F238E27FC236}">
              <a16:creationId xmlns:a16="http://schemas.microsoft.com/office/drawing/2014/main" id="{4C0BA233-315E-4326-A952-3C712F5C499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2" name="Text Box 790">
          <a:extLst>
            <a:ext uri="{FF2B5EF4-FFF2-40B4-BE49-F238E27FC236}">
              <a16:creationId xmlns:a16="http://schemas.microsoft.com/office/drawing/2014/main" id="{7B351605-236E-491C-AC90-6AC4083E16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83" name="Text Box 791">
          <a:extLst>
            <a:ext uri="{FF2B5EF4-FFF2-40B4-BE49-F238E27FC236}">
              <a16:creationId xmlns:a16="http://schemas.microsoft.com/office/drawing/2014/main" id="{5AE0963C-1C23-4E1A-8820-4A94DCCD4D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4" name="Text Box 792">
          <a:extLst>
            <a:ext uri="{FF2B5EF4-FFF2-40B4-BE49-F238E27FC236}">
              <a16:creationId xmlns:a16="http://schemas.microsoft.com/office/drawing/2014/main" id="{9D6849B3-42A7-4364-85F8-EDC81C2D88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5" name="Text Box 793">
          <a:extLst>
            <a:ext uri="{FF2B5EF4-FFF2-40B4-BE49-F238E27FC236}">
              <a16:creationId xmlns:a16="http://schemas.microsoft.com/office/drawing/2014/main" id="{603F8314-DC60-418F-95B1-2F499C8A40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86" name="Text Box 794">
          <a:extLst>
            <a:ext uri="{FF2B5EF4-FFF2-40B4-BE49-F238E27FC236}">
              <a16:creationId xmlns:a16="http://schemas.microsoft.com/office/drawing/2014/main" id="{A7717010-D14D-462A-B409-BD385E2217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7" name="Text Box 795">
          <a:extLst>
            <a:ext uri="{FF2B5EF4-FFF2-40B4-BE49-F238E27FC236}">
              <a16:creationId xmlns:a16="http://schemas.microsoft.com/office/drawing/2014/main" id="{1F05B04D-7344-4D14-B1E4-7093B1189E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8" name="Text Box 796">
          <a:extLst>
            <a:ext uri="{FF2B5EF4-FFF2-40B4-BE49-F238E27FC236}">
              <a16:creationId xmlns:a16="http://schemas.microsoft.com/office/drawing/2014/main" id="{A403C50F-88F5-41E3-82FB-A39AAE8295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89" name="Text Box 797">
          <a:extLst>
            <a:ext uri="{FF2B5EF4-FFF2-40B4-BE49-F238E27FC236}">
              <a16:creationId xmlns:a16="http://schemas.microsoft.com/office/drawing/2014/main" id="{A4D09DF9-6A87-4B7A-809B-8E6867D8EB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90" name="Text Box 798">
          <a:extLst>
            <a:ext uri="{FF2B5EF4-FFF2-40B4-BE49-F238E27FC236}">
              <a16:creationId xmlns:a16="http://schemas.microsoft.com/office/drawing/2014/main" id="{51FC6276-10CA-444A-9379-A1E80981ED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1" name="Text Box 799">
          <a:extLst>
            <a:ext uri="{FF2B5EF4-FFF2-40B4-BE49-F238E27FC236}">
              <a16:creationId xmlns:a16="http://schemas.microsoft.com/office/drawing/2014/main" id="{B809B254-1CAE-4114-9DE8-BF19939574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2" name="Text Box 800">
          <a:extLst>
            <a:ext uri="{FF2B5EF4-FFF2-40B4-BE49-F238E27FC236}">
              <a16:creationId xmlns:a16="http://schemas.microsoft.com/office/drawing/2014/main" id="{2B6D8A6C-8845-4F59-9E75-E0678B0751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93" name="Text Box 801">
          <a:extLst>
            <a:ext uri="{FF2B5EF4-FFF2-40B4-BE49-F238E27FC236}">
              <a16:creationId xmlns:a16="http://schemas.microsoft.com/office/drawing/2014/main" id="{FD9E3B8A-B11E-4A4F-B870-02F474F0D6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4" name="Text Box 802">
          <a:extLst>
            <a:ext uri="{FF2B5EF4-FFF2-40B4-BE49-F238E27FC236}">
              <a16:creationId xmlns:a16="http://schemas.microsoft.com/office/drawing/2014/main" id="{F571E776-D6D3-450F-8357-828517F002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5" name="Text Box 803">
          <a:extLst>
            <a:ext uri="{FF2B5EF4-FFF2-40B4-BE49-F238E27FC236}">
              <a16:creationId xmlns:a16="http://schemas.microsoft.com/office/drawing/2014/main" id="{5AC83322-A0BA-4E88-9CDB-ABC8A07CF0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96" name="Text Box 804">
          <a:extLst>
            <a:ext uri="{FF2B5EF4-FFF2-40B4-BE49-F238E27FC236}">
              <a16:creationId xmlns:a16="http://schemas.microsoft.com/office/drawing/2014/main" id="{A29C4C85-7F88-4818-8714-DB4B6B4C71E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7" name="Text Box 805">
          <a:extLst>
            <a:ext uri="{FF2B5EF4-FFF2-40B4-BE49-F238E27FC236}">
              <a16:creationId xmlns:a16="http://schemas.microsoft.com/office/drawing/2014/main" id="{0686987A-5D0B-49B6-ACE5-5D1BC94CE8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8" name="Text Box 806">
          <a:extLst>
            <a:ext uri="{FF2B5EF4-FFF2-40B4-BE49-F238E27FC236}">
              <a16:creationId xmlns:a16="http://schemas.microsoft.com/office/drawing/2014/main" id="{B86A8B5A-C7E7-4293-8A33-2DE6C86B2B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99" name="Text Box 807">
          <a:extLst>
            <a:ext uri="{FF2B5EF4-FFF2-40B4-BE49-F238E27FC236}">
              <a16:creationId xmlns:a16="http://schemas.microsoft.com/office/drawing/2014/main" id="{D78515F2-DB45-4055-B7C3-67C43A263C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0" name="Text Box 808">
          <a:extLst>
            <a:ext uri="{FF2B5EF4-FFF2-40B4-BE49-F238E27FC236}">
              <a16:creationId xmlns:a16="http://schemas.microsoft.com/office/drawing/2014/main" id="{E72FBDF1-AF06-4765-A0DE-7924DEEA25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1" name="Text Box 809">
          <a:extLst>
            <a:ext uri="{FF2B5EF4-FFF2-40B4-BE49-F238E27FC236}">
              <a16:creationId xmlns:a16="http://schemas.microsoft.com/office/drawing/2014/main" id="{ADBEBCB4-EEDB-4C2B-AFC3-F4462592A3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02" name="Text Box 810">
          <a:extLst>
            <a:ext uri="{FF2B5EF4-FFF2-40B4-BE49-F238E27FC236}">
              <a16:creationId xmlns:a16="http://schemas.microsoft.com/office/drawing/2014/main" id="{D42CA427-4094-467B-96DD-2022010B97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3" name="Text Box 811">
          <a:extLst>
            <a:ext uri="{FF2B5EF4-FFF2-40B4-BE49-F238E27FC236}">
              <a16:creationId xmlns:a16="http://schemas.microsoft.com/office/drawing/2014/main" id="{8B122F8F-8ED1-44D8-9AA5-800C4DBEA7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4" name="Text Box 812">
          <a:extLst>
            <a:ext uri="{FF2B5EF4-FFF2-40B4-BE49-F238E27FC236}">
              <a16:creationId xmlns:a16="http://schemas.microsoft.com/office/drawing/2014/main" id="{84DEF4C4-BF4A-4709-920B-F5566DF506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05" name="Text Box 813">
          <a:extLst>
            <a:ext uri="{FF2B5EF4-FFF2-40B4-BE49-F238E27FC236}">
              <a16:creationId xmlns:a16="http://schemas.microsoft.com/office/drawing/2014/main" id="{18CC8463-26F2-4038-8CAB-2816AEF8A40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6" name="Text Box 814">
          <a:extLst>
            <a:ext uri="{FF2B5EF4-FFF2-40B4-BE49-F238E27FC236}">
              <a16:creationId xmlns:a16="http://schemas.microsoft.com/office/drawing/2014/main" id="{53E73208-D43F-4253-8F56-77963D3C05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7" name="Text Box 815">
          <a:extLst>
            <a:ext uri="{FF2B5EF4-FFF2-40B4-BE49-F238E27FC236}">
              <a16:creationId xmlns:a16="http://schemas.microsoft.com/office/drawing/2014/main" id="{A2998902-6378-4FE9-AEE6-656A1CBAA1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08" name="Text Box 816">
          <a:extLst>
            <a:ext uri="{FF2B5EF4-FFF2-40B4-BE49-F238E27FC236}">
              <a16:creationId xmlns:a16="http://schemas.microsoft.com/office/drawing/2014/main" id="{E027500E-2802-4485-82C5-DCB8594EF4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09" name="Text Box 817">
          <a:extLst>
            <a:ext uri="{FF2B5EF4-FFF2-40B4-BE49-F238E27FC236}">
              <a16:creationId xmlns:a16="http://schemas.microsoft.com/office/drawing/2014/main" id="{515ABD47-7809-49AB-86A8-D2FE7D1116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0" name="Text Box 818">
          <a:extLst>
            <a:ext uri="{FF2B5EF4-FFF2-40B4-BE49-F238E27FC236}">
              <a16:creationId xmlns:a16="http://schemas.microsoft.com/office/drawing/2014/main" id="{BC5A0FD8-FCD3-4621-9665-DF708901D7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1" name="Text Box 819">
          <a:extLst>
            <a:ext uri="{FF2B5EF4-FFF2-40B4-BE49-F238E27FC236}">
              <a16:creationId xmlns:a16="http://schemas.microsoft.com/office/drawing/2014/main" id="{DCC10D5B-A590-4A9E-A978-E1DEED27E9A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12" name="Text Box 820">
          <a:extLst>
            <a:ext uri="{FF2B5EF4-FFF2-40B4-BE49-F238E27FC236}">
              <a16:creationId xmlns:a16="http://schemas.microsoft.com/office/drawing/2014/main" id="{07706870-EF6C-4F57-8920-F32AE98A0B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3" name="Text Box 821">
          <a:extLst>
            <a:ext uri="{FF2B5EF4-FFF2-40B4-BE49-F238E27FC236}">
              <a16:creationId xmlns:a16="http://schemas.microsoft.com/office/drawing/2014/main" id="{25CAED30-C332-4439-BA2A-2C377C6B38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4" name="Text Box 822">
          <a:extLst>
            <a:ext uri="{FF2B5EF4-FFF2-40B4-BE49-F238E27FC236}">
              <a16:creationId xmlns:a16="http://schemas.microsoft.com/office/drawing/2014/main" id="{43758EE4-49C9-421C-BC52-720C5A6241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15" name="Text Box 823">
          <a:extLst>
            <a:ext uri="{FF2B5EF4-FFF2-40B4-BE49-F238E27FC236}">
              <a16:creationId xmlns:a16="http://schemas.microsoft.com/office/drawing/2014/main" id="{AC94695B-5996-4DBB-B641-495070B7973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6" name="Text Box 824">
          <a:extLst>
            <a:ext uri="{FF2B5EF4-FFF2-40B4-BE49-F238E27FC236}">
              <a16:creationId xmlns:a16="http://schemas.microsoft.com/office/drawing/2014/main" id="{C9FE3722-CD17-4CEB-9BB5-13E6E3295C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7" name="Text Box 825">
          <a:extLst>
            <a:ext uri="{FF2B5EF4-FFF2-40B4-BE49-F238E27FC236}">
              <a16:creationId xmlns:a16="http://schemas.microsoft.com/office/drawing/2014/main" id="{B4A3C9B8-FC43-4C2F-ABFB-C7768EB767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18" name="Text Box 826">
          <a:extLst>
            <a:ext uri="{FF2B5EF4-FFF2-40B4-BE49-F238E27FC236}">
              <a16:creationId xmlns:a16="http://schemas.microsoft.com/office/drawing/2014/main" id="{92B0E4F6-EF26-440D-B520-42A8B783D6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9" name="Text Box 827">
          <a:extLst>
            <a:ext uri="{FF2B5EF4-FFF2-40B4-BE49-F238E27FC236}">
              <a16:creationId xmlns:a16="http://schemas.microsoft.com/office/drawing/2014/main" id="{6A1CC596-2A69-4CEA-8162-23C5450FEA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0" name="Text Box 828">
          <a:extLst>
            <a:ext uri="{FF2B5EF4-FFF2-40B4-BE49-F238E27FC236}">
              <a16:creationId xmlns:a16="http://schemas.microsoft.com/office/drawing/2014/main" id="{FBED990B-E39A-45C1-9161-79FEC133C9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21" name="Text Box 829">
          <a:extLst>
            <a:ext uri="{FF2B5EF4-FFF2-40B4-BE49-F238E27FC236}">
              <a16:creationId xmlns:a16="http://schemas.microsoft.com/office/drawing/2014/main" id="{1E8E7F25-F821-497B-9AF5-57160B17F8A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2" name="Text Box 830">
          <a:extLst>
            <a:ext uri="{FF2B5EF4-FFF2-40B4-BE49-F238E27FC236}">
              <a16:creationId xmlns:a16="http://schemas.microsoft.com/office/drawing/2014/main" id="{40B5C592-552F-47CD-96AB-1AE484EC322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3" name="Text Box 831">
          <a:extLst>
            <a:ext uri="{FF2B5EF4-FFF2-40B4-BE49-F238E27FC236}">
              <a16:creationId xmlns:a16="http://schemas.microsoft.com/office/drawing/2014/main" id="{A34D30F5-F7AC-4478-9F15-2E27D3BB73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24" name="Text Box 832">
          <a:extLst>
            <a:ext uri="{FF2B5EF4-FFF2-40B4-BE49-F238E27FC236}">
              <a16:creationId xmlns:a16="http://schemas.microsoft.com/office/drawing/2014/main" id="{A4D80016-C23C-463A-BC0C-6869FAEAEF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5" name="Text Box 833">
          <a:extLst>
            <a:ext uri="{FF2B5EF4-FFF2-40B4-BE49-F238E27FC236}">
              <a16:creationId xmlns:a16="http://schemas.microsoft.com/office/drawing/2014/main" id="{B136C94A-FE86-4F9E-A71A-4363FB06E3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6" name="Text Box 834">
          <a:extLst>
            <a:ext uri="{FF2B5EF4-FFF2-40B4-BE49-F238E27FC236}">
              <a16:creationId xmlns:a16="http://schemas.microsoft.com/office/drawing/2014/main" id="{938041AB-5EF8-4CB5-AFDA-C8F2BB1B69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27" name="Text Box 835">
          <a:extLst>
            <a:ext uri="{FF2B5EF4-FFF2-40B4-BE49-F238E27FC236}">
              <a16:creationId xmlns:a16="http://schemas.microsoft.com/office/drawing/2014/main" id="{637ECA6A-0AFC-4F08-8FBD-6E1CD4A5D2A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28" name="Text Box 836">
          <a:extLst>
            <a:ext uri="{FF2B5EF4-FFF2-40B4-BE49-F238E27FC236}">
              <a16:creationId xmlns:a16="http://schemas.microsoft.com/office/drawing/2014/main" id="{8A7B041B-5484-4B47-8F8B-0D7B032155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9" name="Text Box 837">
          <a:extLst>
            <a:ext uri="{FF2B5EF4-FFF2-40B4-BE49-F238E27FC236}">
              <a16:creationId xmlns:a16="http://schemas.microsoft.com/office/drawing/2014/main" id="{04B6BE5B-E500-43E1-8135-E4F455631A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0" name="Text Box 838">
          <a:extLst>
            <a:ext uri="{FF2B5EF4-FFF2-40B4-BE49-F238E27FC236}">
              <a16:creationId xmlns:a16="http://schemas.microsoft.com/office/drawing/2014/main" id="{A94D0CD2-E630-435A-8DC2-4C68E9B937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31" name="Text Box 839">
          <a:extLst>
            <a:ext uri="{FF2B5EF4-FFF2-40B4-BE49-F238E27FC236}">
              <a16:creationId xmlns:a16="http://schemas.microsoft.com/office/drawing/2014/main" id="{0FF71A97-12C7-4B12-A23B-983BE08BBD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2" name="Text Box 840">
          <a:extLst>
            <a:ext uri="{FF2B5EF4-FFF2-40B4-BE49-F238E27FC236}">
              <a16:creationId xmlns:a16="http://schemas.microsoft.com/office/drawing/2014/main" id="{BC569C1F-1404-4246-83F7-25E4804C7C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3" name="Text Box 841">
          <a:extLst>
            <a:ext uri="{FF2B5EF4-FFF2-40B4-BE49-F238E27FC236}">
              <a16:creationId xmlns:a16="http://schemas.microsoft.com/office/drawing/2014/main" id="{25E6EB14-976F-4399-B132-A7D503D78E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34" name="Text Box 842">
          <a:extLst>
            <a:ext uri="{FF2B5EF4-FFF2-40B4-BE49-F238E27FC236}">
              <a16:creationId xmlns:a16="http://schemas.microsoft.com/office/drawing/2014/main" id="{0E589B7E-DA79-4349-9DA2-BA89D309CA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5" name="Text Box 843">
          <a:extLst>
            <a:ext uri="{FF2B5EF4-FFF2-40B4-BE49-F238E27FC236}">
              <a16:creationId xmlns:a16="http://schemas.microsoft.com/office/drawing/2014/main" id="{FDBF0189-9880-4A67-AF3A-E0749E1336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6" name="Text Box 844">
          <a:extLst>
            <a:ext uri="{FF2B5EF4-FFF2-40B4-BE49-F238E27FC236}">
              <a16:creationId xmlns:a16="http://schemas.microsoft.com/office/drawing/2014/main" id="{B9612F12-8E2E-4B2C-9D5E-6412A0B712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37" name="Text Box 845">
          <a:extLst>
            <a:ext uri="{FF2B5EF4-FFF2-40B4-BE49-F238E27FC236}">
              <a16:creationId xmlns:a16="http://schemas.microsoft.com/office/drawing/2014/main" id="{0A68B32A-8B54-4BE4-902C-90312F9A43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8" name="Text Box 846">
          <a:extLst>
            <a:ext uri="{FF2B5EF4-FFF2-40B4-BE49-F238E27FC236}">
              <a16:creationId xmlns:a16="http://schemas.microsoft.com/office/drawing/2014/main" id="{A7323989-5974-408B-8D2A-EF2AC37CD0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9" name="Text Box 847">
          <a:extLst>
            <a:ext uri="{FF2B5EF4-FFF2-40B4-BE49-F238E27FC236}">
              <a16:creationId xmlns:a16="http://schemas.microsoft.com/office/drawing/2014/main" id="{5DE11420-0556-4370-B5BB-D5A45C9F3D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40" name="Text Box 848">
          <a:extLst>
            <a:ext uri="{FF2B5EF4-FFF2-40B4-BE49-F238E27FC236}">
              <a16:creationId xmlns:a16="http://schemas.microsoft.com/office/drawing/2014/main" id="{0F6C6416-52D8-4714-A82A-10925678D8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1" name="Text Box 849">
          <a:extLst>
            <a:ext uri="{FF2B5EF4-FFF2-40B4-BE49-F238E27FC236}">
              <a16:creationId xmlns:a16="http://schemas.microsoft.com/office/drawing/2014/main" id="{26176956-8AC3-4D3B-8D92-6AB14EF98B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2" name="Text Box 850">
          <a:extLst>
            <a:ext uri="{FF2B5EF4-FFF2-40B4-BE49-F238E27FC236}">
              <a16:creationId xmlns:a16="http://schemas.microsoft.com/office/drawing/2014/main" id="{7A266ADC-D2F5-41D3-8F75-4EEC20B7DE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43" name="Text Box 851">
          <a:extLst>
            <a:ext uri="{FF2B5EF4-FFF2-40B4-BE49-F238E27FC236}">
              <a16:creationId xmlns:a16="http://schemas.microsoft.com/office/drawing/2014/main" id="{215E5070-CC49-40AA-BD13-D35C54E4CB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4" name="Text Box 852">
          <a:extLst>
            <a:ext uri="{FF2B5EF4-FFF2-40B4-BE49-F238E27FC236}">
              <a16:creationId xmlns:a16="http://schemas.microsoft.com/office/drawing/2014/main" id="{6ADAF434-D896-4B71-A172-94E9A6C7F6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5" name="Text Box 853">
          <a:extLst>
            <a:ext uri="{FF2B5EF4-FFF2-40B4-BE49-F238E27FC236}">
              <a16:creationId xmlns:a16="http://schemas.microsoft.com/office/drawing/2014/main" id="{3D3B84F9-BE56-4DDE-B4CB-9467BA4A981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46" name="Text Box 854">
          <a:extLst>
            <a:ext uri="{FF2B5EF4-FFF2-40B4-BE49-F238E27FC236}">
              <a16:creationId xmlns:a16="http://schemas.microsoft.com/office/drawing/2014/main" id="{BEDC540F-BB2F-484F-9100-3353AC825A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47" name="Text Box 855">
          <a:extLst>
            <a:ext uri="{FF2B5EF4-FFF2-40B4-BE49-F238E27FC236}">
              <a16:creationId xmlns:a16="http://schemas.microsoft.com/office/drawing/2014/main" id="{CA50DF3B-2ED2-49A8-9BF2-E098EC61DF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8" name="Text Box 856">
          <a:extLst>
            <a:ext uri="{FF2B5EF4-FFF2-40B4-BE49-F238E27FC236}">
              <a16:creationId xmlns:a16="http://schemas.microsoft.com/office/drawing/2014/main" id="{7E273365-9D3F-4FC0-9974-C59883709E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9" name="Text Box 857">
          <a:extLst>
            <a:ext uri="{FF2B5EF4-FFF2-40B4-BE49-F238E27FC236}">
              <a16:creationId xmlns:a16="http://schemas.microsoft.com/office/drawing/2014/main" id="{B43B8B47-92CD-494E-BD17-AB26E6F02E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50" name="Text Box 858">
          <a:extLst>
            <a:ext uri="{FF2B5EF4-FFF2-40B4-BE49-F238E27FC236}">
              <a16:creationId xmlns:a16="http://schemas.microsoft.com/office/drawing/2014/main" id="{C3F8DE8A-412F-4B07-8726-441CAACF7D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1" name="Text Box 859">
          <a:extLst>
            <a:ext uri="{FF2B5EF4-FFF2-40B4-BE49-F238E27FC236}">
              <a16:creationId xmlns:a16="http://schemas.microsoft.com/office/drawing/2014/main" id="{15DA7B79-E56F-47A1-9424-E9570F6BD3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2" name="Text Box 860">
          <a:extLst>
            <a:ext uri="{FF2B5EF4-FFF2-40B4-BE49-F238E27FC236}">
              <a16:creationId xmlns:a16="http://schemas.microsoft.com/office/drawing/2014/main" id="{A2D3D4EB-523C-40D8-9C20-6A47266E21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53" name="Text Box 861">
          <a:extLst>
            <a:ext uri="{FF2B5EF4-FFF2-40B4-BE49-F238E27FC236}">
              <a16:creationId xmlns:a16="http://schemas.microsoft.com/office/drawing/2014/main" id="{D2CCADC2-F923-4B16-9425-F6F5E74A0F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4" name="Text Box 862">
          <a:extLst>
            <a:ext uri="{FF2B5EF4-FFF2-40B4-BE49-F238E27FC236}">
              <a16:creationId xmlns:a16="http://schemas.microsoft.com/office/drawing/2014/main" id="{D202A7CB-4513-4FD7-B865-30C747AB4B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5" name="Text Box 863">
          <a:extLst>
            <a:ext uri="{FF2B5EF4-FFF2-40B4-BE49-F238E27FC236}">
              <a16:creationId xmlns:a16="http://schemas.microsoft.com/office/drawing/2014/main" id="{09D14D20-0D67-4BEB-A14D-F4BEFF3B13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56" name="Text Box 864">
          <a:extLst>
            <a:ext uri="{FF2B5EF4-FFF2-40B4-BE49-F238E27FC236}">
              <a16:creationId xmlns:a16="http://schemas.microsoft.com/office/drawing/2014/main" id="{B136ABBC-49FB-452A-8544-53377F7EBC1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7" name="Text Box 865">
          <a:extLst>
            <a:ext uri="{FF2B5EF4-FFF2-40B4-BE49-F238E27FC236}">
              <a16:creationId xmlns:a16="http://schemas.microsoft.com/office/drawing/2014/main" id="{88FF7C08-81CC-4B2F-BA81-9628E98BE5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8" name="Text Box 866">
          <a:extLst>
            <a:ext uri="{FF2B5EF4-FFF2-40B4-BE49-F238E27FC236}">
              <a16:creationId xmlns:a16="http://schemas.microsoft.com/office/drawing/2014/main" id="{80CA17D7-4ADA-4837-A066-4618F99F45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59" name="Text Box 867">
          <a:extLst>
            <a:ext uri="{FF2B5EF4-FFF2-40B4-BE49-F238E27FC236}">
              <a16:creationId xmlns:a16="http://schemas.microsoft.com/office/drawing/2014/main" id="{717D50E9-D837-4F57-9917-10C25C2330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60" name="Text Box 868">
          <a:extLst>
            <a:ext uri="{FF2B5EF4-FFF2-40B4-BE49-F238E27FC236}">
              <a16:creationId xmlns:a16="http://schemas.microsoft.com/office/drawing/2014/main" id="{AACF51D0-6C86-4CDA-A575-ACE7A4C594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61" name="Text Box 869">
          <a:extLst>
            <a:ext uri="{FF2B5EF4-FFF2-40B4-BE49-F238E27FC236}">
              <a16:creationId xmlns:a16="http://schemas.microsoft.com/office/drawing/2014/main" id="{E431ECEF-F3AB-4A93-BC10-B5D59D9418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62" name="Text Box 870">
          <a:extLst>
            <a:ext uri="{FF2B5EF4-FFF2-40B4-BE49-F238E27FC236}">
              <a16:creationId xmlns:a16="http://schemas.microsoft.com/office/drawing/2014/main" id="{607EB7AE-2E14-4389-8594-E0B3CC5844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63" name="Text Box 101">
          <a:extLst>
            <a:ext uri="{FF2B5EF4-FFF2-40B4-BE49-F238E27FC236}">
              <a16:creationId xmlns:a16="http://schemas.microsoft.com/office/drawing/2014/main" id="{839118F8-3FEA-4231-9553-B98DB69C5F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64" name="Text Box 102">
          <a:extLst>
            <a:ext uri="{FF2B5EF4-FFF2-40B4-BE49-F238E27FC236}">
              <a16:creationId xmlns:a16="http://schemas.microsoft.com/office/drawing/2014/main" id="{A618CBE5-E8FC-44CE-A1EE-81426F6888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5" name="Text Box 103">
          <a:extLst>
            <a:ext uri="{FF2B5EF4-FFF2-40B4-BE49-F238E27FC236}">
              <a16:creationId xmlns:a16="http://schemas.microsoft.com/office/drawing/2014/main" id="{318D63DF-5933-44D6-9779-A5682339E57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6" name="Text Box 104">
          <a:extLst>
            <a:ext uri="{FF2B5EF4-FFF2-40B4-BE49-F238E27FC236}">
              <a16:creationId xmlns:a16="http://schemas.microsoft.com/office/drawing/2014/main" id="{672D49C5-C957-4F17-950B-CB4453C8498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7" name="Text Box 105">
          <a:extLst>
            <a:ext uri="{FF2B5EF4-FFF2-40B4-BE49-F238E27FC236}">
              <a16:creationId xmlns:a16="http://schemas.microsoft.com/office/drawing/2014/main" id="{626BEA2D-CEC8-41D4-B6D7-2017E423A0F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8" name="Text Box 106">
          <a:extLst>
            <a:ext uri="{FF2B5EF4-FFF2-40B4-BE49-F238E27FC236}">
              <a16:creationId xmlns:a16="http://schemas.microsoft.com/office/drawing/2014/main" id="{37CB0747-6A3C-4822-8D9C-58E3350262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9" name="Text Box 107">
          <a:extLst>
            <a:ext uri="{FF2B5EF4-FFF2-40B4-BE49-F238E27FC236}">
              <a16:creationId xmlns:a16="http://schemas.microsoft.com/office/drawing/2014/main" id="{C7DDE02B-59E5-436A-8795-51822EEB2A2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0" name="Text Box 108">
          <a:extLst>
            <a:ext uri="{FF2B5EF4-FFF2-40B4-BE49-F238E27FC236}">
              <a16:creationId xmlns:a16="http://schemas.microsoft.com/office/drawing/2014/main" id="{354582AE-306B-4438-8C33-6BC4B653981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1" name="Text Box 109">
          <a:extLst>
            <a:ext uri="{FF2B5EF4-FFF2-40B4-BE49-F238E27FC236}">
              <a16:creationId xmlns:a16="http://schemas.microsoft.com/office/drawing/2014/main" id="{45E0E70F-384D-4250-8701-2927F1532F4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2" name="Text Box 110">
          <a:extLst>
            <a:ext uri="{FF2B5EF4-FFF2-40B4-BE49-F238E27FC236}">
              <a16:creationId xmlns:a16="http://schemas.microsoft.com/office/drawing/2014/main" id="{A639CC27-34F0-43CE-B2C0-65AD0FAB9F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3" name="Text Box 111">
          <a:extLst>
            <a:ext uri="{FF2B5EF4-FFF2-40B4-BE49-F238E27FC236}">
              <a16:creationId xmlns:a16="http://schemas.microsoft.com/office/drawing/2014/main" id="{7EF380D2-B6CB-423A-958B-2DFC33885D8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4" name="Text Box 112">
          <a:extLst>
            <a:ext uri="{FF2B5EF4-FFF2-40B4-BE49-F238E27FC236}">
              <a16:creationId xmlns:a16="http://schemas.microsoft.com/office/drawing/2014/main" id="{966D95DA-073A-4BB0-8392-ED5DFD72E0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5" name="Text Box 113">
          <a:extLst>
            <a:ext uri="{FF2B5EF4-FFF2-40B4-BE49-F238E27FC236}">
              <a16:creationId xmlns:a16="http://schemas.microsoft.com/office/drawing/2014/main" id="{CD5BFB3F-BCB8-4F7A-942E-15AA3A39170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6" name="Text Box 114">
          <a:extLst>
            <a:ext uri="{FF2B5EF4-FFF2-40B4-BE49-F238E27FC236}">
              <a16:creationId xmlns:a16="http://schemas.microsoft.com/office/drawing/2014/main" id="{1CE35B99-8FA9-4834-A7B7-768848FA35A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7" name="Text Box 115">
          <a:extLst>
            <a:ext uri="{FF2B5EF4-FFF2-40B4-BE49-F238E27FC236}">
              <a16:creationId xmlns:a16="http://schemas.microsoft.com/office/drawing/2014/main" id="{C3E7071B-CE5D-4155-A2F7-80352D470B0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8" name="Text Box 116">
          <a:extLst>
            <a:ext uri="{FF2B5EF4-FFF2-40B4-BE49-F238E27FC236}">
              <a16:creationId xmlns:a16="http://schemas.microsoft.com/office/drawing/2014/main" id="{29E989FF-1186-4716-9CF6-CB21AC1E031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9" name="Text Box 117">
          <a:extLst>
            <a:ext uri="{FF2B5EF4-FFF2-40B4-BE49-F238E27FC236}">
              <a16:creationId xmlns:a16="http://schemas.microsoft.com/office/drawing/2014/main" id="{32BFDF86-BE73-4B46-84FA-A63A4FEFA74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0" name="Text Box 118">
          <a:extLst>
            <a:ext uri="{FF2B5EF4-FFF2-40B4-BE49-F238E27FC236}">
              <a16:creationId xmlns:a16="http://schemas.microsoft.com/office/drawing/2014/main" id="{D535D8EF-AF9C-49C6-B73F-46EB8FC1B6E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1" name="Text Box 119">
          <a:extLst>
            <a:ext uri="{FF2B5EF4-FFF2-40B4-BE49-F238E27FC236}">
              <a16:creationId xmlns:a16="http://schemas.microsoft.com/office/drawing/2014/main" id="{6BD54055-A890-436A-8673-B17987CB54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2" name="Text Box 120">
          <a:extLst>
            <a:ext uri="{FF2B5EF4-FFF2-40B4-BE49-F238E27FC236}">
              <a16:creationId xmlns:a16="http://schemas.microsoft.com/office/drawing/2014/main" id="{B7279037-FAF3-4BF8-AB69-11F67176B80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3" name="Text Box 121">
          <a:extLst>
            <a:ext uri="{FF2B5EF4-FFF2-40B4-BE49-F238E27FC236}">
              <a16:creationId xmlns:a16="http://schemas.microsoft.com/office/drawing/2014/main" id="{6FDE1DAB-6825-4D80-A906-11FA77CAD90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4" name="Text Box 122">
          <a:extLst>
            <a:ext uri="{FF2B5EF4-FFF2-40B4-BE49-F238E27FC236}">
              <a16:creationId xmlns:a16="http://schemas.microsoft.com/office/drawing/2014/main" id="{81FDDE67-9D90-444E-8626-6F2E0C4712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5" name="Text Box 123">
          <a:extLst>
            <a:ext uri="{FF2B5EF4-FFF2-40B4-BE49-F238E27FC236}">
              <a16:creationId xmlns:a16="http://schemas.microsoft.com/office/drawing/2014/main" id="{5ACEA6B5-561A-4E75-9553-4C23E9EA1B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6" name="Text Box 124">
          <a:extLst>
            <a:ext uri="{FF2B5EF4-FFF2-40B4-BE49-F238E27FC236}">
              <a16:creationId xmlns:a16="http://schemas.microsoft.com/office/drawing/2014/main" id="{357A1152-4B7E-48C9-822F-208BB58380D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7" name="Text Box 125">
          <a:extLst>
            <a:ext uri="{FF2B5EF4-FFF2-40B4-BE49-F238E27FC236}">
              <a16:creationId xmlns:a16="http://schemas.microsoft.com/office/drawing/2014/main" id="{7510C942-A14C-4E2B-9778-0EA93633BE3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8" name="Text Box 126">
          <a:extLst>
            <a:ext uri="{FF2B5EF4-FFF2-40B4-BE49-F238E27FC236}">
              <a16:creationId xmlns:a16="http://schemas.microsoft.com/office/drawing/2014/main" id="{6728617A-FADC-4DAC-A0F1-A724C6485D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9" name="Text Box 127">
          <a:extLst>
            <a:ext uri="{FF2B5EF4-FFF2-40B4-BE49-F238E27FC236}">
              <a16:creationId xmlns:a16="http://schemas.microsoft.com/office/drawing/2014/main" id="{DE65F5A6-FE2F-4B03-A9B1-390BBCBF254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90" name="Text Box 128">
          <a:extLst>
            <a:ext uri="{FF2B5EF4-FFF2-40B4-BE49-F238E27FC236}">
              <a16:creationId xmlns:a16="http://schemas.microsoft.com/office/drawing/2014/main" id="{A362D249-3ABF-4070-A8B3-26A995D0FAB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91" name="Text Box 129">
          <a:extLst>
            <a:ext uri="{FF2B5EF4-FFF2-40B4-BE49-F238E27FC236}">
              <a16:creationId xmlns:a16="http://schemas.microsoft.com/office/drawing/2014/main" id="{95D19098-4CD9-4B68-9BF2-D23635D805A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6192" name="Text Box 130">
          <a:extLst>
            <a:ext uri="{FF2B5EF4-FFF2-40B4-BE49-F238E27FC236}">
              <a16:creationId xmlns:a16="http://schemas.microsoft.com/office/drawing/2014/main" id="{4EA3CF9E-013E-4F11-BE0A-01CD76A0D8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193" name="Text Box 131">
          <a:extLst>
            <a:ext uri="{FF2B5EF4-FFF2-40B4-BE49-F238E27FC236}">
              <a16:creationId xmlns:a16="http://schemas.microsoft.com/office/drawing/2014/main" id="{7C4A5C31-97C0-49A1-8F8F-8D0993702B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4" name="Text Box 132">
          <a:extLst>
            <a:ext uri="{FF2B5EF4-FFF2-40B4-BE49-F238E27FC236}">
              <a16:creationId xmlns:a16="http://schemas.microsoft.com/office/drawing/2014/main" id="{0D5E8E22-F634-4231-BADF-D565D98562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5" name="Text Box 133">
          <a:extLst>
            <a:ext uri="{FF2B5EF4-FFF2-40B4-BE49-F238E27FC236}">
              <a16:creationId xmlns:a16="http://schemas.microsoft.com/office/drawing/2014/main" id="{4044DAFD-10E7-46F0-9062-AF70539F71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96" name="Text Box 134">
          <a:extLst>
            <a:ext uri="{FF2B5EF4-FFF2-40B4-BE49-F238E27FC236}">
              <a16:creationId xmlns:a16="http://schemas.microsoft.com/office/drawing/2014/main" id="{48647A54-5C13-4CFC-AD70-2380C2AD83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7" name="Text Box 135">
          <a:extLst>
            <a:ext uri="{FF2B5EF4-FFF2-40B4-BE49-F238E27FC236}">
              <a16:creationId xmlns:a16="http://schemas.microsoft.com/office/drawing/2014/main" id="{6B8EA0C1-B054-4A64-8B6D-7DBEA832AA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8" name="Text Box 136">
          <a:extLst>
            <a:ext uri="{FF2B5EF4-FFF2-40B4-BE49-F238E27FC236}">
              <a16:creationId xmlns:a16="http://schemas.microsoft.com/office/drawing/2014/main" id="{60C9CD04-93DD-4389-BC92-D7330E48B5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199" name="Text Box 137">
          <a:extLst>
            <a:ext uri="{FF2B5EF4-FFF2-40B4-BE49-F238E27FC236}">
              <a16:creationId xmlns:a16="http://schemas.microsoft.com/office/drawing/2014/main" id="{6E4F7C93-4157-478F-B557-26AD0AB14A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0" name="Text Box 138">
          <a:extLst>
            <a:ext uri="{FF2B5EF4-FFF2-40B4-BE49-F238E27FC236}">
              <a16:creationId xmlns:a16="http://schemas.microsoft.com/office/drawing/2014/main" id="{F9140687-8EE6-442C-8293-50F25C0FBF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1" name="Text Box 139">
          <a:extLst>
            <a:ext uri="{FF2B5EF4-FFF2-40B4-BE49-F238E27FC236}">
              <a16:creationId xmlns:a16="http://schemas.microsoft.com/office/drawing/2014/main" id="{E41C016A-B78E-4220-B4F6-3355BF9C38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02" name="Text Box 140">
          <a:extLst>
            <a:ext uri="{FF2B5EF4-FFF2-40B4-BE49-F238E27FC236}">
              <a16:creationId xmlns:a16="http://schemas.microsoft.com/office/drawing/2014/main" id="{EFE5A6AF-2944-48B1-8988-D9D9B30441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3" name="Text Box 141">
          <a:extLst>
            <a:ext uri="{FF2B5EF4-FFF2-40B4-BE49-F238E27FC236}">
              <a16:creationId xmlns:a16="http://schemas.microsoft.com/office/drawing/2014/main" id="{A213B5E0-BBC6-4032-BE87-BAECEC072F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4" name="Text Box 142">
          <a:extLst>
            <a:ext uri="{FF2B5EF4-FFF2-40B4-BE49-F238E27FC236}">
              <a16:creationId xmlns:a16="http://schemas.microsoft.com/office/drawing/2014/main" id="{2DA3E92B-4BA3-43AD-AF57-8F345D2CEF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205" name="Text Box 143">
          <a:extLst>
            <a:ext uri="{FF2B5EF4-FFF2-40B4-BE49-F238E27FC236}">
              <a16:creationId xmlns:a16="http://schemas.microsoft.com/office/drawing/2014/main" id="{A117F5A9-D0DE-41D6-8004-F7DDEF0173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6" name="Text Box 144">
          <a:extLst>
            <a:ext uri="{FF2B5EF4-FFF2-40B4-BE49-F238E27FC236}">
              <a16:creationId xmlns:a16="http://schemas.microsoft.com/office/drawing/2014/main" id="{C7787F97-2DFF-451A-92FF-1787BFBB56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7" name="Text Box 145">
          <a:extLst>
            <a:ext uri="{FF2B5EF4-FFF2-40B4-BE49-F238E27FC236}">
              <a16:creationId xmlns:a16="http://schemas.microsoft.com/office/drawing/2014/main" id="{3296E86B-D98B-4A86-9D02-66773902E5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08" name="Text Box 146">
          <a:extLst>
            <a:ext uri="{FF2B5EF4-FFF2-40B4-BE49-F238E27FC236}">
              <a16:creationId xmlns:a16="http://schemas.microsoft.com/office/drawing/2014/main" id="{B55BDCD9-FB35-4C64-8B5A-749DCF4BB5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09" name="Text Box 147">
          <a:extLst>
            <a:ext uri="{FF2B5EF4-FFF2-40B4-BE49-F238E27FC236}">
              <a16:creationId xmlns:a16="http://schemas.microsoft.com/office/drawing/2014/main" id="{95DFAAD2-B83A-4487-B840-65CEB0C688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0" name="Text Box 148">
          <a:extLst>
            <a:ext uri="{FF2B5EF4-FFF2-40B4-BE49-F238E27FC236}">
              <a16:creationId xmlns:a16="http://schemas.microsoft.com/office/drawing/2014/main" id="{4FA6C57F-5C9E-4BA1-BC80-5E494F4E407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1" name="Text Box 149">
          <a:extLst>
            <a:ext uri="{FF2B5EF4-FFF2-40B4-BE49-F238E27FC236}">
              <a16:creationId xmlns:a16="http://schemas.microsoft.com/office/drawing/2014/main" id="{4BFBD368-99B1-4AC9-A382-308FA557378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12" name="Text Box 150">
          <a:extLst>
            <a:ext uri="{FF2B5EF4-FFF2-40B4-BE49-F238E27FC236}">
              <a16:creationId xmlns:a16="http://schemas.microsoft.com/office/drawing/2014/main" id="{87059CAE-453A-4788-85BA-D69530FFED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3" name="Text Box 151">
          <a:extLst>
            <a:ext uri="{FF2B5EF4-FFF2-40B4-BE49-F238E27FC236}">
              <a16:creationId xmlns:a16="http://schemas.microsoft.com/office/drawing/2014/main" id="{4DDEA4E1-EFB2-42E5-A715-160F38210E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4" name="Text Box 152">
          <a:extLst>
            <a:ext uri="{FF2B5EF4-FFF2-40B4-BE49-F238E27FC236}">
              <a16:creationId xmlns:a16="http://schemas.microsoft.com/office/drawing/2014/main" id="{E74E7F68-8427-4C69-8699-FDD8797235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15" name="Text Box 153">
          <a:extLst>
            <a:ext uri="{FF2B5EF4-FFF2-40B4-BE49-F238E27FC236}">
              <a16:creationId xmlns:a16="http://schemas.microsoft.com/office/drawing/2014/main" id="{1D24283E-983A-4107-93E9-BB4F02FA5D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6" name="Text Box 154">
          <a:extLst>
            <a:ext uri="{FF2B5EF4-FFF2-40B4-BE49-F238E27FC236}">
              <a16:creationId xmlns:a16="http://schemas.microsoft.com/office/drawing/2014/main" id="{C8D7CA1F-C8C3-42D7-9CCB-88C846F971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7" name="Text Box 155">
          <a:extLst>
            <a:ext uri="{FF2B5EF4-FFF2-40B4-BE49-F238E27FC236}">
              <a16:creationId xmlns:a16="http://schemas.microsoft.com/office/drawing/2014/main" id="{67F802E3-FD26-44EE-B603-FE7CAD2B25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18" name="Text Box 156">
          <a:extLst>
            <a:ext uri="{FF2B5EF4-FFF2-40B4-BE49-F238E27FC236}">
              <a16:creationId xmlns:a16="http://schemas.microsoft.com/office/drawing/2014/main" id="{5FA0FC9E-5ED0-4FBB-A0AF-4001ADF851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9" name="Text Box 157">
          <a:extLst>
            <a:ext uri="{FF2B5EF4-FFF2-40B4-BE49-F238E27FC236}">
              <a16:creationId xmlns:a16="http://schemas.microsoft.com/office/drawing/2014/main" id="{E5B7C678-9376-4ECC-A68E-155D3CEE08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0" name="Text Box 158">
          <a:extLst>
            <a:ext uri="{FF2B5EF4-FFF2-40B4-BE49-F238E27FC236}">
              <a16:creationId xmlns:a16="http://schemas.microsoft.com/office/drawing/2014/main" id="{85DE6581-7BCB-493D-BAD6-49EF790905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21" name="Text Box 159">
          <a:extLst>
            <a:ext uri="{FF2B5EF4-FFF2-40B4-BE49-F238E27FC236}">
              <a16:creationId xmlns:a16="http://schemas.microsoft.com/office/drawing/2014/main" id="{0FD76428-4B17-4E57-8F23-81D262AE3B2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2" name="Text Box 160">
          <a:extLst>
            <a:ext uri="{FF2B5EF4-FFF2-40B4-BE49-F238E27FC236}">
              <a16:creationId xmlns:a16="http://schemas.microsoft.com/office/drawing/2014/main" id="{434D7788-F2FD-499A-88B5-E45D1975FD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3" name="Text Box 161">
          <a:extLst>
            <a:ext uri="{FF2B5EF4-FFF2-40B4-BE49-F238E27FC236}">
              <a16:creationId xmlns:a16="http://schemas.microsoft.com/office/drawing/2014/main" id="{7766B0EE-3AD2-4FB0-870D-43AA8DB966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24" name="Text Box 162">
          <a:extLst>
            <a:ext uri="{FF2B5EF4-FFF2-40B4-BE49-F238E27FC236}">
              <a16:creationId xmlns:a16="http://schemas.microsoft.com/office/drawing/2014/main" id="{7DD3B568-4341-410B-B17F-77EC8215BA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25" name="Text Box 163">
          <a:extLst>
            <a:ext uri="{FF2B5EF4-FFF2-40B4-BE49-F238E27FC236}">
              <a16:creationId xmlns:a16="http://schemas.microsoft.com/office/drawing/2014/main" id="{ED7B26CA-50B1-4DF5-B2CF-6C2203AD6E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6" name="Text Box 164">
          <a:extLst>
            <a:ext uri="{FF2B5EF4-FFF2-40B4-BE49-F238E27FC236}">
              <a16:creationId xmlns:a16="http://schemas.microsoft.com/office/drawing/2014/main" id="{3E7CA0AC-BF72-4F18-9082-90AD8544A2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7" name="Text Box 165">
          <a:extLst>
            <a:ext uri="{FF2B5EF4-FFF2-40B4-BE49-F238E27FC236}">
              <a16:creationId xmlns:a16="http://schemas.microsoft.com/office/drawing/2014/main" id="{D5762E4D-C40B-4271-A1BF-9679789E3A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28" name="Text Box 166">
          <a:extLst>
            <a:ext uri="{FF2B5EF4-FFF2-40B4-BE49-F238E27FC236}">
              <a16:creationId xmlns:a16="http://schemas.microsoft.com/office/drawing/2014/main" id="{9CAA3D91-CFC2-4E21-9C55-6D7B2B57B2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9" name="Text Box 167">
          <a:extLst>
            <a:ext uri="{FF2B5EF4-FFF2-40B4-BE49-F238E27FC236}">
              <a16:creationId xmlns:a16="http://schemas.microsoft.com/office/drawing/2014/main" id="{568542E1-7286-4478-AE57-D0C82F8755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0" name="Text Box 168">
          <a:extLst>
            <a:ext uri="{FF2B5EF4-FFF2-40B4-BE49-F238E27FC236}">
              <a16:creationId xmlns:a16="http://schemas.microsoft.com/office/drawing/2014/main" id="{6F3B5D0B-1C80-4D09-890D-F113E1A615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31" name="Text Box 169">
          <a:extLst>
            <a:ext uri="{FF2B5EF4-FFF2-40B4-BE49-F238E27FC236}">
              <a16:creationId xmlns:a16="http://schemas.microsoft.com/office/drawing/2014/main" id="{5C2BD7D7-C3E9-4EDA-9BFA-055EB6684F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2" name="Text Box 170">
          <a:extLst>
            <a:ext uri="{FF2B5EF4-FFF2-40B4-BE49-F238E27FC236}">
              <a16:creationId xmlns:a16="http://schemas.microsoft.com/office/drawing/2014/main" id="{3DE1BFD9-483D-490B-8350-EBB0918219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3" name="Text Box 171">
          <a:extLst>
            <a:ext uri="{FF2B5EF4-FFF2-40B4-BE49-F238E27FC236}">
              <a16:creationId xmlns:a16="http://schemas.microsoft.com/office/drawing/2014/main" id="{58ED6A1C-2CEC-4637-A934-D63BBC45B5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34" name="Text Box 172">
          <a:extLst>
            <a:ext uri="{FF2B5EF4-FFF2-40B4-BE49-F238E27FC236}">
              <a16:creationId xmlns:a16="http://schemas.microsoft.com/office/drawing/2014/main" id="{464BF23B-3F76-43D7-BDE7-B0116E1C92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5" name="Text Box 173">
          <a:extLst>
            <a:ext uri="{FF2B5EF4-FFF2-40B4-BE49-F238E27FC236}">
              <a16:creationId xmlns:a16="http://schemas.microsoft.com/office/drawing/2014/main" id="{EDAA3159-B6F3-4C6B-812C-C3406F8EAE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6" name="Text Box 174">
          <a:extLst>
            <a:ext uri="{FF2B5EF4-FFF2-40B4-BE49-F238E27FC236}">
              <a16:creationId xmlns:a16="http://schemas.microsoft.com/office/drawing/2014/main" id="{78B7CF53-48F0-4012-A35F-AF5AB16F2D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37" name="Text Box 175">
          <a:extLst>
            <a:ext uri="{FF2B5EF4-FFF2-40B4-BE49-F238E27FC236}">
              <a16:creationId xmlns:a16="http://schemas.microsoft.com/office/drawing/2014/main" id="{D058A06E-C3E5-47CA-97C6-0F797CAF71C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8" name="Text Box 176">
          <a:extLst>
            <a:ext uri="{FF2B5EF4-FFF2-40B4-BE49-F238E27FC236}">
              <a16:creationId xmlns:a16="http://schemas.microsoft.com/office/drawing/2014/main" id="{33D688A6-4374-40AE-BC3E-1FEAFF2209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9" name="Text Box 177">
          <a:extLst>
            <a:ext uri="{FF2B5EF4-FFF2-40B4-BE49-F238E27FC236}">
              <a16:creationId xmlns:a16="http://schemas.microsoft.com/office/drawing/2014/main" id="{EFF094C4-C72B-4A15-8C78-41D723C70C3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40" name="Text Box 178">
          <a:extLst>
            <a:ext uri="{FF2B5EF4-FFF2-40B4-BE49-F238E27FC236}">
              <a16:creationId xmlns:a16="http://schemas.microsoft.com/office/drawing/2014/main" id="{C2265209-6E77-40D9-A0D4-E4525655E9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41" name="Text Box 179">
          <a:extLst>
            <a:ext uri="{FF2B5EF4-FFF2-40B4-BE49-F238E27FC236}">
              <a16:creationId xmlns:a16="http://schemas.microsoft.com/office/drawing/2014/main" id="{6652C0D6-34FF-40DF-946E-A609D6716E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42" name="Text Box 180">
          <a:extLst>
            <a:ext uri="{FF2B5EF4-FFF2-40B4-BE49-F238E27FC236}">
              <a16:creationId xmlns:a16="http://schemas.microsoft.com/office/drawing/2014/main" id="{837D78F3-EE4F-4651-A25A-C4EC63F1959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3" name="Text Box 181">
          <a:extLst>
            <a:ext uri="{FF2B5EF4-FFF2-40B4-BE49-F238E27FC236}">
              <a16:creationId xmlns:a16="http://schemas.microsoft.com/office/drawing/2014/main" id="{A2C255FD-F202-4FB0-A210-1D7B116D8A7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4" name="Text Box 182">
          <a:extLst>
            <a:ext uri="{FF2B5EF4-FFF2-40B4-BE49-F238E27FC236}">
              <a16:creationId xmlns:a16="http://schemas.microsoft.com/office/drawing/2014/main" id="{C8124EA0-BB78-4FD3-8F29-0CB949922A9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5" name="Text Box 183">
          <a:extLst>
            <a:ext uri="{FF2B5EF4-FFF2-40B4-BE49-F238E27FC236}">
              <a16:creationId xmlns:a16="http://schemas.microsoft.com/office/drawing/2014/main" id="{AD8A6DBB-3F77-4259-A440-A45AC0E8201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6" name="Text Box 184">
          <a:extLst>
            <a:ext uri="{FF2B5EF4-FFF2-40B4-BE49-F238E27FC236}">
              <a16:creationId xmlns:a16="http://schemas.microsoft.com/office/drawing/2014/main" id="{E5BC99D5-FF91-4F3D-A276-C18D1A00742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7" name="Text Box 185">
          <a:extLst>
            <a:ext uri="{FF2B5EF4-FFF2-40B4-BE49-F238E27FC236}">
              <a16:creationId xmlns:a16="http://schemas.microsoft.com/office/drawing/2014/main" id="{C664B38C-F77A-4943-8461-C8C34BC22D7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8" name="Text Box 186">
          <a:extLst>
            <a:ext uri="{FF2B5EF4-FFF2-40B4-BE49-F238E27FC236}">
              <a16:creationId xmlns:a16="http://schemas.microsoft.com/office/drawing/2014/main" id="{CD0EE136-BB48-425A-8900-704C9CEE41E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9" name="Text Box 187">
          <a:extLst>
            <a:ext uri="{FF2B5EF4-FFF2-40B4-BE49-F238E27FC236}">
              <a16:creationId xmlns:a16="http://schemas.microsoft.com/office/drawing/2014/main" id="{E7CD7E8A-B977-4166-ADCA-96DCA3F3B95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0" name="Text Box 188">
          <a:extLst>
            <a:ext uri="{FF2B5EF4-FFF2-40B4-BE49-F238E27FC236}">
              <a16:creationId xmlns:a16="http://schemas.microsoft.com/office/drawing/2014/main" id="{BEB04092-1B0B-418A-A483-DCD92528024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1" name="Text Box 189">
          <a:extLst>
            <a:ext uri="{FF2B5EF4-FFF2-40B4-BE49-F238E27FC236}">
              <a16:creationId xmlns:a16="http://schemas.microsoft.com/office/drawing/2014/main" id="{A7369BDE-1590-4EF2-804C-C48DEF7E421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2" name="Text Box 190">
          <a:extLst>
            <a:ext uri="{FF2B5EF4-FFF2-40B4-BE49-F238E27FC236}">
              <a16:creationId xmlns:a16="http://schemas.microsoft.com/office/drawing/2014/main" id="{4E49FD4D-CB00-4D6D-B1A7-5E917B2A544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3" name="Text Box 191">
          <a:extLst>
            <a:ext uri="{FF2B5EF4-FFF2-40B4-BE49-F238E27FC236}">
              <a16:creationId xmlns:a16="http://schemas.microsoft.com/office/drawing/2014/main" id="{55F8080D-FE88-41DB-BC03-3C977A96E4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4" name="Text Box 192">
          <a:extLst>
            <a:ext uri="{FF2B5EF4-FFF2-40B4-BE49-F238E27FC236}">
              <a16:creationId xmlns:a16="http://schemas.microsoft.com/office/drawing/2014/main" id="{23754E79-BDE3-46A1-8E65-2125DDCFBDE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5" name="Text Box 193">
          <a:extLst>
            <a:ext uri="{FF2B5EF4-FFF2-40B4-BE49-F238E27FC236}">
              <a16:creationId xmlns:a16="http://schemas.microsoft.com/office/drawing/2014/main" id="{8C9A25EB-E993-450C-B009-6F9488137FB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6" name="Text Box 194">
          <a:extLst>
            <a:ext uri="{FF2B5EF4-FFF2-40B4-BE49-F238E27FC236}">
              <a16:creationId xmlns:a16="http://schemas.microsoft.com/office/drawing/2014/main" id="{16E18ABC-E435-4934-9DEE-7D3356A91D6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7" name="Text Box 195">
          <a:extLst>
            <a:ext uri="{FF2B5EF4-FFF2-40B4-BE49-F238E27FC236}">
              <a16:creationId xmlns:a16="http://schemas.microsoft.com/office/drawing/2014/main" id="{AAB8F864-5337-48E1-A9B7-95D32D60979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8" name="Text Box 196">
          <a:extLst>
            <a:ext uri="{FF2B5EF4-FFF2-40B4-BE49-F238E27FC236}">
              <a16:creationId xmlns:a16="http://schemas.microsoft.com/office/drawing/2014/main" id="{4E4C5D76-5AAC-46E2-83D6-8418AD16AF4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9" name="Text Box 197">
          <a:extLst>
            <a:ext uri="{FF2B5EF4-FFF2-40B4-BE49-F238E27FC236}">
              <a16:creationId xmlns:a16="http://schemas.microsoft.com/office/drawing/2014/main" id="{3FD9A471-8B1A-4860-8200-F5FFB9AB836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0" name="Text Box 198">
          <a:extLst>
            <a:ext uri="{FF2B5EF4-FFF2-40B4-BE49-F238E27FC236}">
              <a16:creationId xmlns:a16="http://schemas.microsoft.com/office/drawing/2014/main" id="{91DD564A-201D-4827-AE1F-C27B5140E62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1" name="Text Box 199">
          <a:extLst>
            <a:ext uri="{FF2B5EF4-FFF2-40B4-BE49-F238E27FC236}">
              <a16:creationId xmlns:a16="http://schemas.microsoft.com/office/drawing/2014/main" id="{EB51A049-52EB-4E33-8E35-C127BB9BEDB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2" name="Text Box 200">
          <a:extLst>
            <a:ext uri="{FF2B5EF4-FFF2-40B4-BE49-F238E27FC236}">
              <a16:creationId xmlns:a16="http://schemas.microsoft.com/office/drawing/2014/main" id="{40BD1F90-38FC-41BD-BC33-116AEF07FB6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3" name="Text Box 201">
          <a:extLst>
            <a:ext uri="{FF2B5EF4-FFF2-40B4-BE49-F238E27FC236}">
              <a16:creationId xmlns:a16="http://schemas.microsoft.com/office/drawing/2014/main" id="{1D6BD119-3B9B-43CC-8A71-B15853C6B47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4" name="Text Box 202">
          <a:extLst>
            <a:ext uri="{FF2B5EF4-FFF2-40B4-BE49-F238E27FC236}">
              <a16:creationId xmlns:a16="http://schemas.microsoft.com/office/drawing/2014/main" id="{F9511D7B-A034-48D6-95CF-AE8363BABEF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5" name="Text Box 203">
          <a:extLst>
            <a:ext uri="{FF2B5EF4-FFF2-40B4-BE49-F238E27FC236}">
              <a16:creationId xmlns:a16="http://schemas.microsoft.com/office/drawing/2014/main" id="{69E92E2C-7C28-48B9-8002-4E242D8961A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6" name="Text Box 204">
          <a:extLst>
            <a:ext uri="{FF2B5EF4-FFF2-40B4-BE49-F238E27FC236}">
              <a16:creationId xmlns:a16="http://schemas.microsoft.com/office/drawing/2014/main" id="{1AA26D55-38BD-4844-966A-70415C1BE49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7" name="Text Box 205">
          <a:extLst>
            <a:ext uri="{FF2B5EF4-FFF2-40B4-BE49-F238E27FC236}">
              <a16:creationId xmlns:a16="http://schemas.microsoft.com/office/drawing/2014/main" id="{F5EAD6E0-810B-4779-8A1C-312E2447FE9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8" name="Text Box 206">
          <a:extLst>
            <a:ext uri="{FF2B5EF4-FFF2-40B4-BE49-F238E27FC236}">
              <a16:creationId xmlns:a16="http://schemas.microsoft.com/office/drawing/2014/main" id="{39614F3F-3A0D-412D-9FA2-4E53D1351C0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9" name="Text Box 207">
          <a:extLst>
            <a:ext uri="{FF2B5EF4-FFF2-40B4-BE49-F238E27FC236}">
              <a16:creationId xmlns:a16="http://schemas.microsoft.com/office/drawing/2014/main" id="{4D6B9073-7B87-48EA-B14F-E218CE1D43B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270" name="Text Box 208">
          <a:extLst>
            <a:ext uri="{FF2B5EF4-FFF2-40B4-BE49-F238E27FC236}">
              <a16:creationId xmlns:a16="http://schemas.microsoft.com/office/drawing/2014/main" id="{E0032DF4-82FF-4BF9-9D6E-7E71CC2DB0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71" name="Text Box 209">
          <a:extLst>
            <a:ext uri="{FF2B5EF4-FFF2-40B4-BE49-F238E27FC236}">
              <a16:creationId xmlns:a16="http://schemas.microsoft.com/office/drawing/2014/main" id="{BD6E004C-9329-4D63-AD0F-74E5E7CFB7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2" name="Text Box 210">
          <a:extLst>
            <a:ext uri="{FF2B5EF4-FFF2-40B4-BE49-F238E27FC236}">
              <a16:creationId xmlns:a16="http://schemas.microsoft.com/office/drawing/2014/main" id="{1CA45019-670D-411C-A0DB-0AB16DC335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3" name="Text Box 211">
          <a:extLst>
            <a:ext uri="{FF2B5EF4-FFF2-40B4-BE49-F238E27FC236}">
              <a16:creationId xmlns:a16="http://schemas.microsoft.com/office/drawing/2014/main" id="{F81E5908-A722-4EB9-946E-10F9C683B3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74" name="Text Box 212">
          <a:extLst>
            <a:ext uri="{FF2B5EF4-FFF2-40B4-BE49-F238E27FC236}">
              <a16:creationId xmlns:a16="http://schemas.microsoft.com/office/drawing/2014/main" id="{F053B5EF-2ABA-45AD-904F-B9D22446C1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5" name="Text Box 213">
          <a:extLst>
            <a:ext uri="{FF2B5EF4-FFF2-40B4-BE49-F238E27FC236}">
              <a16:creationId xmlns:a16="http://schemas.microsoft.com/office/drawing/2014/main" id="{302107F5-B78C-4B5A-9691-D8D8A00837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6" name="Text Box 214">
          <a:extLst>
            <a:ext uri="{FF2B5EF4-FFF2-40B4-BE49-F238E27FC236}">
              <a16:creationId xmlns:a16="http://schemas.microsoft.com/office/drawing/2014/main" id="{73013EFC-5B6B-42AD-AE50-131FB5426A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77" name="Text Box 215">
          <a:extLst>
            <a:ext uri="{FF2B5EF4-FFF2-40B4-BE49-F238E27FC236}">
              <a16:creationId xmlns:a16="http://schemas.microsoft.com/office/drawing/2014/main" id="{291694B8-BCD7-4FF6-8140-5A4F38FF29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8" name="Text Box 216">
          <a:extLst>
            <a:ext uri="{FF2B5EF4-FFF2-40B4-BE49-F238E27FC236}">
              <a16:creationId xmlns:a16="http://schemas.microsoft.com/office/drawing/2014/main" id="{5296CCFC-BCAA-4C27-9A4B-3A22E45F6F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9" name="Text Box 217">
          <a:extLst>
            <a:ext uri="{FF2B5EF4-FFF2-40B4-BE49-F238E27FC236}">
              <a16:creationId xmlns:a16="http://schemas.microsoft.com/office/drawing/2014/main" id="{6536345C-ACBC-4FD3-A4BB-D59F91FC4B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80" name="Text Box 218">
          <a:extLst>
            <a:ext uri="{FF2B5EF4-FFF2-40B4-BE49-F238E27FC236}">
              <a16:creationId xmlns:a16="http://schemas.microsoft.com/office/drawing/2014/main" id="{ACA5906C-000E-4CC0-AB60-879E4D480AC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1" name="Text Box 219">
          <a:extLst>
            <a:ext uri="{FF2B5EF4-FFF2-40B4-BE49-F238E27FC236}">
              <a16:creationId xmlns:a16="http://schemas.microsoft.com/office/drawing/2014/main" id="{51AF7309-B698-4AD5-8FDA-E02320EF159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2" name="Text Box 220">
          <a:extLst>
            <a:ext uri="{FF2B5EF4-FFF2-40B4-BE49-F238E27FC236}">
              <a16:creationId xmlns:a16="http://schemas.microsoft.com/office/drawing/2014/main" id="{523AE13F-DEA7-447D-934F-97E5251FFA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83" name="Text Box 221">
          <a:extLst>
            <a:ext uri="{FF2B5EF4-FFF2-40B4-BE49-F238E27FC236}">
              <a16:creationId xmlns:a16="http://schemas.microsoft.com/office/drawing/2014/main" id="{0EE9260D-0911-469E-B717-FB30143A97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4" name="Text Box 222">
          <a:extLst>
            <a:ext uri="{FF2B5EF4-FFF2-40B4-BE49-F238E27FC236}">
              <a16:creationId xmlns:a16="http://schemas.microsoft.com/office/drawing/2014/main" id="{62E047C8-6300-4CAD-9A2E-A337F8B964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5" name="Text Box 223">
          <a:extLst>
            <a:ext uri="{FF2B5EF4-FFF2-40B4-BE49-F238E27FC236}">
              <a16:creationId xmlns:a16="http://schemas.microsoft.com/office/drawing/2014/main" id="{BE9C46F8-BDBE-4181-A36A-DF4838F1BB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86" name="Text Box 224">
          <a:extLst>
            <a:ext uri="{FF2B5EF4-FFF2-40B4-BE49-F238E27FC236}">
              <a16:creationId xmlns:a16="http://schemas.microsoft.com/office/drawing/2014/main" id="{E5C09B2B-E1FA-42F3-B58F-73CC7DD262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7" name="Text Box 225">
          <a:extLst>
            <a:ext uri="{FF2B5EF4-FFF2-40B4-BE49-F238E27FC236}">
              <a16:creationId xmlns:a16="http://schemas.microsoft.com/office/drawing/2014/main" id="{C092B61A-BC62-493F-BCF1-47F95C90B5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8" name="Text Box 226">
          <a:extLst>
            <a:ext uri="{FF2B5EF4-FFF2-40B4-BE49-F238E27FC236}">
              <a16:creationId xmlns:a16="http://schemas.microsoft.com/office/drawing/2014/main" id="{FCF3A568-B10B-453C-80EC-0B08295EE5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89" name="Text Box 227">
          <a:extLst>
            <a:ext uri="{FF2B5EF4-FFF2-40B4-BE49-F238E27FC236}">
              <a16:creationId xmlns:a16="http://schemas.microsoft.com/office/drawing/2014/main" id="{B53B777A-3EC1-42C2-9D21-941421DD9B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90" name="Text Box 228">
          <a:extLst>
            <a:ext uri="{FF2B5EF4-FFF2-40B4-BE49-F238E27FC236}">
              <a16:creationId xmlns:a16="http://schemas.microsoft.com/office/drawing/2014/main" id="{BFC27287-BCFF-4E90-A268-5B4DF3F6E0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1" name="Text Box 229">
          <a:extLst>
            <a:ext uri="{FF2B5EF4-FFF2-40B4-BE49-F238E27FC236}">
              <a16:creationId xmlns:a16="http://schemas.microsoft.com/office/drawing/2014/main" id="{7E1CBB16-4510-421F-AA33-51883814E9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2" name="Text Box 230">
          <a:extLst>
            <a:ext uri="{FF2B5EF4-FFF2-40B4-BE49-F238E27FC236}">
              <a16:creationId xmlns:a16="http://schemas.microsoft.com/office/drawing/2014/main" id="{13681C65-207C-414E-9FDB-51D5D30F76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93" name="Text Box 231">
          <a:extLst>
            <a:ext uri="{FF2B5EF4-FFF2-40B4-BE49-F238E27FC236}">
              <a16:creationId xmlns:a16="http://schemas.microsoft.com/office/drawing/2014/main" id="{4A933CEC-2016-454B-895B-8009673ED6C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4" name="Text Box 232">
          <a:extLst>
            <a:ext uri="{FF2B5EF4-FFF2-40B4-BE49-F238E27FC236}">
              <a16:creationId xmlns:a16="http://schemas.microsoft.com/office/drawing/2014/main" id="{382FB9BB-A41E-4FCD-822E-2C02B015D9D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5" name="Text Box 233">
          <a:extLst>
            <a:ext uri="{FF2B5EF4-FFF2-40B4-BE49-F238E27FC236}">
              <a16:creationId xmlns:a16="http://schemas.microsoft.com/office/drawing/2014/main" id="{DF8191CF-A81C-42B0-8506-0A52ADFA7C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96" name="Text Box 234">
          <a:extLst>
            <a:ext uri="{FF2B5EF4-FFF2-40B4-BE49-F238E27FC236}">
              <a16:creationId xmlns:a16="http://schemas.microsoft.com/office/drawing/2014/main" id="{DFCFBDA8-B001-44A0-B190-634B6974CE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7" name="Text Box 235">
          <a:extLst>
            <a:ext uri="{FF2B5EF4-FFF2-40B4-BE49-F238E27FC236}">
              <a16:creationId xmlns:a16="http://schemas.microsoft.com/office/drawing/2014/main" id="{B57176EB-3563-4AD9-B5BF-5317962837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8" name="Text Box 236">
          <a:extLst>
            <a:ext uri="{FF2B5EF4-FFF2-40B4-BE49-F238E27FC236}">
              <a16:creationId xmlns:a16="http://schemas.microsoft.com/office/drawing/2014/main" id="{60782D4D-8625-4908-9D1E-FAEBB7B949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99" name="Text Box 237">
          <a:extLst>
            <a:ext uri="{FF2B5EF4-FFF2-40B4-BE49-F238E27FC236}">
              <a16:creationId xmlns:a16="http://schemas.microsoft.com/office/drawing/2014/main" id="{FD751DC3-89C2-4FE2-AD38-73F10F2D64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00" name="Text Box 238">
          <a:extLst>
            <a:ext uri="{FF2B5EF4-FFF2-40B4-BE49-F238E27FC236}">
              <a16:creationId xmlns:a16="http://schemas.microsoft.com/office/drawing/2014/main" id="{EE129067-C655-4442-B3B1-873C22EF46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1" name="Text Box 239">
          <a:extLst>
            <a:ext uri="{FF2B5EF4-FFF2-40B4-BE49-F238E27FC236}">
              <a16:creationId xmlns:a16="http://schemas.microsoft.com/office/drawing/2014/main" id="{F907885B-990C-4005-B1FE-1DCA78A001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2" name="Text Box 240">
          <a:extLst>
            <a:ext uri="{FF2B5EF4-FFF2-40B4-BE49-F238E27FC236}">
              <a16:creationId xmlns:a16="http://schemas.microsoft.com/office/drawing/2014/main" id="{5A497712-C8BE-44A6-AB19-95B413AB9C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03" name="Text Box 241">
          <a:extLst>
            <a:ext uri="{FF2B5EF4-FFF2-40B4-BE49-F238E27FC236}">
              <a16:creationId xmlns:a16="http://schemas.microsoft.com/office/drawing/2014/main" id="{FE4AB6B9-ADEC-4D50-A227-5205CDE41B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4" name="Text Box 242">
          <a:extLst>
            <a:ext uri="{FF2B5EF4-FFF2-40B4-BE49-F238E27FC236}">
              <a16:creationId xmlns:a16="http://schemas.microsoft.com/office/drawing/2014/main" id="{9E64AFB5-8152-422D-A75F-FB82317ED6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5" name="Text Box 243">
          <a:extLst>
            <a:ext uri="{FF2B5EF4-FFF2-40B4-BE49-F238E27FC236}">
              <a16:creationId xmlns:a16="http://schemas.microsoft.com/office/drawing/2014/main" id="{528CA1D1-8C12-4E8B-838A-051F7DC14E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06" name="Text Box 244">
          <a:extLst>
            <a:ext uri="{FF2B5EF4-FFF2-40B4-BE49-F238E27FC236}">
              <a16:creationId xmlns:a16="http://schemas.microsoft.com/office/drawing/2014/main" id="{CAA9EC3E-4E52-4605-B85B-FC186355CD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7" name="Text Box 245">
          <a:extLst>
            <a:ext uri="{FF2B5EF4-FFF2-40B4-BE49-F238E27FC236}">
              <a16:creationId xmlns:a16="http://schemas.microsoft.com/office/drawing/2014/main" id="{59DDCB7F-B8C5-4353-B815-A249075308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8" name="Text Box 246">
          <a:extLst>
            <a:ext uri="{FF2B5EF4-FFF2-40B4-BE49-F238E27FC236}">
              <a16:creationId xmlns:a16="http://schemas.microsoft.com/office/drawing/2014/main" id="{80CC88D9-8EC1-45CB-AB6D-4524DB0EBB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09" name="Text Box 247">
          <a:extLst>
            <a:ext uri="{FF2B5EF4-FFF2-40B4-BE49-F238E27FC236}">
              <a16:creationId xmlns:a16="http://schemas.microsoft.com/office/drawing/2014/main" id="{AA52256F-F565-4226-BE8D-BBD494A9CF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310" name="Text Box 248">
          <a:extLst>
            <a:ext uri="{FF2B5EF4-FFF2-40B4-BE49-F238E27FC236}">
              <a16:creationId xmlns:a16="http://schemas.microsoft.com/office/drawing/2014/main" id="{EE00A348-8C23-4993-A6F9-40F156D69E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1" name="Text Box 249">
          <a:extLst>
            <a:ext uri="{FF2B5EF4-FFF2-40B4-BE49-F238E27FC236}">
              <a16:creationId xmlns:a16="http://schemas.microsoft.com/office/drawing/2014/main" id="{A610D5FD-BE62-4064-816F-1F86FFF21A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2" name="Text Box 250">
          <a:extLst>
            <a:ext uri="{FF2B5EF4-FFF2-40B4-BE49-F238E27FC236}">
              <a16:creationId xmlns:a16="http://schemas.microsoft.com/office/drawing/2014/main" id="{5546ACC3-9815-4E31-AAFA-18DB19DAE7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313" name="Text Box 251">
          <a:extLst>
            <a:ext uri="{FF2B5EF4-FFF2-40B4-BE49-F238E27FC236}">
              <a16:creationId xmlns:a16="http://schemas.microsoft.com/office/drawing/2014/main" id="{E3B35578-5B87-485C-8FDD-9106F2C476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4" name="Text Box 252">
          <a:extLst>
            <a:ext uri="{FF2B5EF4-FFF2-40B4-BE49-F238E27FC236}">
              <a16:creationId xmlns:a16="http://schemas.microsoft.com/office/drawing/2014/main" id="{0480B7C7-CD1C-40A8-956F-42AFAD6D9F2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5" name="Text Box 253">
          <a:extLst>
            <a:ext uri="{FF2B5EF4-FFF2-40B4-BE49-F238E27FC236}">
              <a16:creationId xmlns:a16="http://schemas.microsoft.com/office/drawing/2014/main" id="{C9EAC046-5317-49BC-9963-C67B8DE115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316" name="Text Box 254">
          <a:extLst>
            <a:ext uri="{FF2B5EF4-FFF2-40B4-BE49-F238E27FC236}">
              <a16:creationId xmlns:a16="http://schemas.microsoft.com/office/drawing/2014/main" id="{DE6A0469-8686-438F-89FF-C64B8C5791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7" name="Text Box 255">
          <a:extLst>
            <a:ext uri="{FF2B5EF4-FFF2-40B4-BE49-F238E27FC236}">
              <a16:creationId xmlns:a16="http://schemas.microsoft.com/office/drawing/2014/main" id="{3961E37A-DC87-4F7C-830A-0428225D900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8" name="Text Box 256">
          <a:extLst>
            <a:ext uri="{FF2B5EF4-FFF2-40B4-BE49-F238E27FC236}">
              <a16:creationId xmlns:a16="http://schemas.microsoft.com/office/drawing/2014/main" id="{E124804E-B13E-45E9-AC22-F02478D533B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319" name="Text Box 257">
          <a:extLst>
            <a:ext uri="{FF2B5EF4-FFF2-40B4-BE49-F238E27FC236}">
              <a16:creationId xmlns:a16="http://schemas.microsoft.com/office/drawing/2014/main" id="{722FBF4E-60F1-4904-BDBE-B9D923F777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20" name="Text Box 258">
          <a:extLst>
            <a:ext uri="{FF2B5EF4-FFF2-40B4-BE49-F238E27FC236}">
              <a16:creationId xmlns:a16="http://schemas.microsoft.com/office/drawing/2014/main" id="{AACAE4C1-965A-40C1-9205-E18E550C99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1" name="Text Box 259">
          <a:extLst>
            <a:ext uri="{FF2B5EF4-FFF2-40B4-BE49-F238E27FC236}">
              <a16:creationId xmlns:a16="http://schemas.microsoft.com/office/drawing/2014/main" id="{0FF41DC4-7880-4C26-80F1-E36BFA8A5BD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2" name="Text Box 260">
          <a:extLst>
            <a:ext uri="{FF2B5EF4-FFF2-40B4-BE49-F238E27FC236}">
              <a16:creationId xmlns:a16="http://schemas.microsoft.com/office/drawing/2014/main" id="{BAF54C5C-49F3-44B7-8154-425FF8C58E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23" name="Text Box 261">
          <a:extLst>
            <a:ext uri="{FF2B5EF4-FFF2-40B4-BE49-F238E27FC236}">
              <a16:creationId xmlns:a16="http://schemas.microsoft.com/office/drawing/2014/main" id="{46BCB457-4216-41DC-A2F2-6EE2CBA1A7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4" name="Text Box 262">
          <a:extLst>
            <a:ext uri="{FF2B5EF4-FFF2-40B4-BE49-F238E27FC236}">
              <a16:creationId xmlns:a16="http://schemas.microsoft.com/office/drawing/2014/main" id="{CAEB4BD5-3388-4DAB-A46F-94BE24BBE5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5" name="Text Box 263">
          <a:extLst>
            <a:ext uri="{FF2B5EF4-FFF2-40B4-BE49-F238E27FC236}">
              <a16:creationId xmlns:a16="http://schemas.microsoft.com/office/drawing/2014/main" id="{4BBA9E72-1832-49A2-B44A-459C7A5557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26" name="Text Box 264">
          <a:extLst>
            <a:ext uri="{FF2B5EF4-FFF2-40B4-BE49-F238E27FC236}">
              <a16:creationId xmlns:a16="http://schemas.microsoft.com/office/drawing/2014/main" id="{A0C8A13B-12A3-4401-83FA-5748C43A68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7" name="Text Box 265">
          <a:extLst>
            <a:ext uri="{FF2B5EF4-FFF2-40B4-BE49-F238E27FC236}">
              <a16:creationId xmlns:a16="http://schemas.microsoft.com/office/drawing/2014/main" id="{55384F16-059E-44F9-90DE-0D2529D415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8" name="Text Box 266">
          <a:extLst>
            <a:ext uri="{FF2B5EF4-FFF2-40B4-BE49-F238E27FC236}">
              <a16:creationId xmlns:a16="http://schemas.microsoft.com/office/drawing/2014/main" id="{9FB4379B-439F-4BE7-A1AA-948B10B869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29" name="Text Box 267">
          <a:extLst>
            <a:ext uri="{FF2B5EF4-FFF2-40B4-BE49-F238E27FC236}">
              <a16:creationId xmlns:a16="http://schemas.microsoft.com/office/drawing/2014/main" id="{B0768325-8C31-40AF-8612-EEB36B041C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30" name="Text Box 268">
          <a:extLst>
            <a:ext uri="{FF2B5EF4-FFF2-40B4-BE49-F238E27FC236}">
              <a16:creationId xmlns:a16="http://schemas.microsoft.com/office/drawing/2014/main" id="{1D82B2F6-DB52-4785-8329-C5B55C446D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1" name="Text Box 269">
          <a:extLst>
            <a:ext uri="{FF2B5EF4-FFF2-40B4-BE49-F238E27FC236}">
              <a16:creationId xmlns:a16="http://schemas.microsoft.com/office/drawing/2014/main" id="{28C4B5A2-289B-4A29-9D6D-908A3DDCFD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2" name="Text Box 270">
          <a:extLst>
            <a:ext uri="{FF2B5EF4-FFF2-40B4-BE49-F238E27FC236}">
              <a16:creationId xmlns:a16="http://schemas.microsoft.com/office/drawing/2014/main" id="{AAA1B15B-FACD-4782-A915-79709D123A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33" name="Text Box 271">
          <a:extLst>
            <a:ext uri="{FF2B5EF4-FFF2-40B4-BE49-F238E27FC236}">
              <a16:creationId xmlns:a16="http://schemas.microsoft.com/office/drawing/2014/main" id="{E2DD81AE-C226-4120-9D2A-8C8A763B37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4" name="Text Box 272">
          <a:extLst>
            <a:ext uri="{FF2B5EF4-FFF2-40B4-BE49-F238E27FC236}">
              <a16:creationId xmlns:a16="http://schemas.microsoft.com/office/drawing/2014/main" id="{11BC6F3B-0B3B-4C29-9A14-01BCC3BF7B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5" name="Text Box 273">
          <a:extLst>
            <a:ext uri="{FF2B5EF4-FFF2-40B4-BE49-F238E27FC236}">
              <a16:creationId xmlns:a16="http://schemas.microsoft.com/office/drawing/2014/main" id="{830F9187-DBC7-47AC-AE33-DEF41A0A81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36" name="Text Box 274">
          <a:extLst>
            <a:ext uri="{FF2B5EF4-FFF2-40B4-BE49-F238E27FC236}">
              <a16:creationId xmlns:a16="http://schemas.microsoft.com/office/drawing/2014/main" id="{1B8D75EA-E631-4FC1-B2E8-9DDF3D71069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7" name="Text Box 275">
          <a:extLst>
            <a:ext uri="{FF2B5EF4-FFF2-40B4-BE49-F238E27FC236}">
              <a16:creationId xmlns:a16="http://schemas.microsoft.com/office/drawing/2014/main" id="{6B3FE8C0-D956-4ABE-BC2F-3D7471B96A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8" name="Text Box 276">
          <a:extLst>
            <a:ext uri="{FF2B5EF4-FFF2-40B4-BE49-F238E27FC236}">
              <a16:creationId xmlns:a16="http://schemas.microsoft.com/office/drawing/2014/main" id="{599D8518-7EC0-4FCB-B890-196A8FE72E5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39" name="Text Box 277">
          <a:extLst>
            <a:ext uri="{FF2B5EF4-FFF2-40B4-BE49-F238E27FC236}">
              <a16:creationId xmlns:a16="http://schemas.microsoft.com/office/drawing/2014/main" id="{CE01ED8F-3660-422B-88CA-439E7394EA5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40" name="Text Box 278">
          <a:extLst>
            <a:ext uri="{FF2B5EF4-FFF2-40B4-BE49-F238E27FC236}">
              <a16:creationId xmlns:a16="http://schemas.microsoft.com/office/drawing/2014/main" id="{FACB89C5-04E8-4D04-AD42-CC2C3A83CD5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1" name="Text Box 279">
          <a:extLst>
            <a:ext uri="{FF2B5EF4-FFF2-40B4-BE49-F238E27FC236}">
              <a16:creationId xmlns:a16="http://schemas.microsoft.com/office/drawing/2014/main" id="{AC378BA3-E5F2-4152-BE18-8FA6CCE6BB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2" name="Text Box 280">
          <a:extLst>
            <a:ext uri="{FF2B5EF4-FFF2-40B4-BE49-F238E27FC236}">
              <a16:creationId xmlns:a16="http://schemas.microsoft.com/office/drawing/2014/main" id="{B871C3C5-D366-4EA3-A02B-1597FB110E1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43" name="Text Box 281">
          <a:extLst>
            <a:ext uri="{FF2B5EF4-FFF2-40B4-BE49-F238E27FC236}">
              <a16:creationId xmlns:a16="http://schemas.microsoft.com/office/drawing/2014/main" id="{70550313-98E7-4D3A-8135-959BC6B81D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4" name="Text Box 282">
          <a:extLst>
            <a:ext uri="{FF2B5EF4-FFF2-40B4-BE49-F238E27FC236}">
              <a16:creationId xmlns:a16="http://schemas.microsoft.com/office/drawing/2014/main" id="{A4B84A6F-C479-4BC1-A77C-1DEBF1E347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5" name="Text Box 283">
          <a:extLst>
            <a:ext uri="{FF2B5EF4-FFF2-40B4-BE49-F238E27FC236}">
              <a16:creationId xmlns:a16="http://schemas.microsoft.com/office/drawing/2014/main" id="{8AB970D5-EB52-4B75-8988-A966D70729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46" name="Text Box 284">
          <a:extLst>
            <a:ext uri="{FF2B5EF4-FFF2-40B4-BE49-F238E27FC236}">
              <a16:creationId xmlns:a16="http://schemas.microsoft.com/office/drawing/2014/main" id="{A121C563-59FF-4DBC-AAE7-8766BA3BAC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7" name="Text Box 285">
          <a:extLst>
            <a:ext uri="{FF2B5EF4-FFF2-40B4-BE49-F238E27FC236}">
              <a16:creationId xmlns:a16="http://schemas.microsoft.com/office/drawing/2014/main" id="{F3DFB448-9259-4701-A497-A6AED6DD7F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8" name="Text Box 286">
          <a:extLst>
            <a:ext uri="{FF2B5EF4-FFF2-40B4-BE49-F238E27FC236}">
              <a16:creationId xmlns:a16="http://schemas.microsoft.com/office/drawing/2014/main" id="{BDCA3C73-DE51-4C2B-B5DC-32B5486800C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49" name="Text Box 287">
          <a:extLst>
            <a:ext uri="{FF2B5EF4-FFF2-40B4-BE49-F238E27FC236}">
              <a16:creationId xmlns:a16="http://schemas.microsoft.com/office/drawing/2014/main" id="{0C9AD9CE-172A-4908-97C8-4F255EF986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0" name="Text Box 288">
          <a:extLst>
            <a:ext uri="{FF2B5EF4-FFF2-40B4-BE49-F238E27FC236}">
              <a16:creationId xmlns:a16="http://schemas.microsoft.com/office/drawing/2014/main" id="{F0945EE8-288F-4577-B27E-26D66D13C3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1" name="Text Box 289">
          <a:extLst>
            <a:ext uri="{FF2B5EF4-FFF2-40B4-BE49-F238E27FC236}">
              <a16:creationId xmlns:a16="http://schemas.microsoft.com/office/drawing/2014/main" id="{8C768B16-960C-422E-9FC2-661905E2ED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52" name="Text Box 290">
          <a:extLst>
            <a:ext uri="{FF2B5EF4-FFF2-40B4-BE49-F238E27FC236}">
              <a16:creationId xmlns:a16="http://schemas.microsoft.com/office/drawing/2014/main" id="{83DC0385-B9C1-4238-AB54-DCC3D1E536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3" name="Text Box 291">
          <a:extLst>
            <a:ext uri="{FF2B5EF4-FFF2-40B4-BE49-F238E27FC236}">
              <a16:creationId xmlns:a16="http://schemas.microsoft.com/office/drawing/2014/main" id="{577A6D75-E722-41F4-AD7E-BCE161A285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4" name="Text Box 292">
          <a:extLst>
            <a:ext uri="{FF2B5EF4-FFF2-40B4-BE49-F238E27FC236}">
              <a16:creationId xmlns:a16="http://schemas.microsoft.com/office/drawing/2014/main" id="{C0C4ADCB-7632-4BE5-B99F-E3771870C7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55" name="Text Box 293">
          <a:extLst>
            <a:ext uri="{FF2B5EF4-FFF2-40B4-BE49-F238E27FC236}">
              <a16:creationId xmlns:a16="http://schemas.microsoft.com/office/drawing/2014/main" id="{A73BBED3-85B7-4C94-B41F-30541D571D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6" name="Text Box 294">
          <a:extLst>
            <a:ext uri="{FF2B5EF4-FFF2-40B4-BE49-F238E27FC236}">
              <a16:creationId xmlns:a16="http://schemas.microsoft.com/office/drawing/2014/main" id="{1C37124D-0219-4E0D-AF5C-1AB3EC0336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7" name="Text Box 295">
          <a:extLst>
            <a:ext uri="{FF2B5EF4-FFF2-40B4-BE49-F238E27FC236}">
              <a16:creationId xmlns:a16="http://schemas.microsoft.com/office/drawing/2014/main" id="{63884FFF-A5AB-4674-82B1-64D01562E0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58" name="Text Box 296">
          <a:extLst>
            <a:ext uri="{FF2B5EF4-FFF2-40B4-BE49-F238E27FC236}">
              <a16:creationId xmlns:a16="http://schemas.microsoft.com/office/drawing/2014/main" id="{447A6EBF-35E8-40F6-8552-C782C7F13C8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59" name="Text Box 297">
          <a:extLst>
            <a:ext uri="{FF2B5EF4-FFF2-40B4-BE49-F238E27FC236}">
              <a16:creationId xmlns:a16="http://schemas.microsoft.com/office/drawing/2014/main" id="{80FFF5C9-E363-4002-B921-23CD2EB55D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0" name="Text Box 298">
          <a:extLst>
            <a:ext uri="{FF2B5EF4-FFF2-40B4-BE49-F238E27FC236}">
              <a16:creationId xmlns:a16="http://schemas.microsoft.com/office/drawing/2014/main" id="{756F2F31-67F0-45F1-B8FD-077573DE93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1" name="Text Box 299">
          <a:extLst>
            <a:ext uri="{FF2B5EF4-FFF2-40B4-BE49-F238E27FC236}">
              <a16:creationId xmlns:a16="http://schemas.microsoft.com/office/drawing/2014/main" id="{EE11390A-3981-4F4F-8458-CF68307BE8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62" name="Text Box 300">
          <a:extLst>
            <a:ext uri="{FF2B5EF4-FFF2-40B4-BE49-F238E27FC236}">
              <a16:creationId xmlns:a16="http://schemas.microsoft.com/office/drawing/2014/main" id="{B17FE858-88C7-4196-9D44-B199E80428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3" name="Text Box 301">
          <a:extLst>
            <a:ext uri="{FF2B5EF4-FFF2-40B4-BE49-F238E27FC236}">
              <a16:creationId xmlns:a16="http://schemas.microsoft.com/office/drawing/2014/main" id="{D775B00D-4241-41D6-B68A-1D66A388A3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4" name="Text Box 302">
          <a:extLst>
            <a:ext uri="{FF2B5EF4-FFF2-40B4-BE49-F238E27FC236}">
              <a16:creationId xmlns:a16="http://schemas.microsoft.com/office/drawing/2014/main" id="{642EBE98-BF8D-447E-A5CA-10D5500B6F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65" name="Text Box 303">
          <a:extLst>
            <a:ext uri="{FF2B5EF4-FFF2-40B4-BE49-F238E27FC236}">
              <a16:creationId xmlns:a16="http://schemas.microsoft.com/office/drawing/2014/main" id="{4C87C8EB-24EF-410A-91D1-E2E2B61438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6" name="Text Box 304">
          <a:extLst>
            <a:ext uri="{FF2B5EF4-FFF2-40B4-BE49-F238E27FC236}">
              <a16:creationId xmlns:a16="http://schemas.microsoft.com/office/drawing/2014/main" id="{A2A736B7-B66A-4F42-91A0-2FFA58C0C84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7" name="Text Box 305">
          <a:extLst>
            <a:ext uri="{FF2B5EF4-FFF2-40B4-BE49-F238E27FC236}">
              <a16:creationId xmlns:a16="http://schemas.microsoft.com/office/drawing/2014/main" id="{29CFF57D-BE28-4838-AD54-CEF57ED144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68" name="Text Box 306">
          <a:extLst>
            <a:ext uri="{FF2B5EF4-FFF2-40B4-BE49-F238E27FC236}">
              <a16:creationId xmlns:a16="http://schemas.microsoft.com/office/drawing/2014/main" id="{DEA91ECC-53E5-4D65-B4A9-D26AE556F3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9" name="Text Box 307">
          <a:extLst>
            <a:ext uri="{FF2B5EF4-FFF2-40B4-BE49-F238E27FC236}">
              <a16:creationId xmlns:a16="http://schemas.microsoft.com/office/drawing/2014/main" id="{E5A92AF8-7CE7-430E-BFC3-AB0A766799E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70" name="Text Box 308">
          <a:extLst>
            <a:ext uri="{FF2B5EF4-FFF2-40B4-BE49-F238E27FC236}">
              <a16:creationId xmlns:a16="http://schemas.microsoft.com/office/drawing/2014/main" id="{ADA2A31D-173E-4896-8796-35483C41BF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1" name="Text Box 309">
          <a:extLst>
            <a:ext uri="{FF2B5EF4-FFF2-40B4-BE49-F238E27FC236}">
              <a16:creationId xmlns:a16="http://schemas.microsoft.com/office/drawing/2014/main" id="{394EFF2D-21FA-46F1-94DF-EC19B4A130D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2" name="Text Box 310">
          <a:extLst>
            <a:ext uri="{FF2B5EF4-FFF2-40B4-BE49-F238E27FC236}">
              <a16:creationId xmlns:a16="http://schemas.microsoft.com/office/drawing/2014/main" id="{80E2F358-CA76-4AB3-B65B-F13D27A188F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3" name="Text Box 311">
          <a:extLst>
            <a:ext uri="{FF2B5EF4-FFF2-40B4-BE49-F238E27FC236}">
              <a16:creationId xmlns:a16="http://schemas.microsoft.com/office/drawing/2014/main" id="{EF09267D-A253-41CC-9EBB-12F33D8A3CB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4" name="Text Box 312">
          <a:extLst>
            <a:ext uri="{FF2B5EF4-FFF2-40B4-BE49-F238E27FC236}">
              <a16:creationId xmlns:a16="http://schemas.microsoft.com/office/drawing/2014/main" id="{D2EE4BFF-0E57-4628-8B9C-C9C2EA59C64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5" name="Text Box 313">
          <a:extLst>
            <a:ext uri="{FF2B5EF4-FFF2-40B4-BE49-F238E27FC236}">
              <a16:creationId xmlns:a16="http://schemas.microsoft.com/office/drawing/2014/main" id="{E5BFF6A1-5B09-4DE0-B901-29905196D22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6" name="Text Box 314">
          <a:extLst>
            <a:ext uri="{FF2B5EF4-FFF2-40B4-BE49-F238E27FC236}">
              <a16:creationId xmlns:a16="http://schemas.microsoft.com/office/drawing/2014/main" id="{09EA0382-D116-45CA-952F-A55B1F8AFD0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7" name="Text Box 315">
          <a:extLst>
            <a:ext uri="{FF2B5EF4-FFF2-40B4-BE49-F238E27FC236}">
              <a16:creationId xmlns:a16="http://schemas.microsoft.com/office/drawing/2014/main" id="{3378FBC4-DBE4-43A7-A11A-CF4D9AFBA02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8" name="Text Box 316">
          <a:extLst>
            <a:ext uri="{FF2B5EF4-FFF2-40B4-BE49-F238E27FC236}">
              <a16:creationId xmlns:a16="http://schemas.microsoft.com/office/drawing/2014/main" id="{5184EFA4-D4A8-4009-9400-0771E89828E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9" name="Text Box 317">
          <a:extLst>
            <a:ext uri="{FF2B5EF4-FFF2-40B4-BE49-F238E27FC236}">
              <a16:creationId xmlns:a16="http://schemas.microsoft.com/office/drawing/2014/main" id="{CE1C8ACF-1179-49F6-97ED-3A7374527C9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0" name="Text Box 318">
          <a:extLst>
            <a:ext uri="{FF2B5EF4-FFF2-40B4-BE49-F238E27FC236}">
              <a16:creationId xmlns:a16="http://schemas.microsoft.com/office/drawing/2014/main" id="{3EAAFC95-CF4E-4119-B24B-4F0224C5E7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1" name="Text Box 319">
          <a:extLst>
            <a:ext uri="{FF2B5EF4-FFF2-40B4-BE49-F238E27FC236}">
              <a16:creationId xmlns:a16="http://schemas.microsoft.com/office/drawing/2014/main" id="{1E20CF73-5ECE-44AB-9CC4-C395DAC986A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2" name="Text Box 320">
          <a:extLst>
            <a:ext uri="{FF2B5EF4-FFF2-40B4-BE49-F238E27FC236}">
              <a16:creationId xmlns:a16="http://schemas.microsoft.com/office/drawing/2014/main" id="{F33619D5-5F6F-41A2-9D88-6C4EFEE178D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3" name="Text Box 321">
          <a:extLst>
            <a:ext uri="{FF2B5EF4-FFF2-40B4-BE49-F238E27FC236}">
              <a16:creationId xmlns:a16="http://schemas.microsoft.com/office/drawing/2014/main" id="{320E7ACA-6381-4E55-9EA9-1866205F68D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4" name="Text Box 322">
          <a:extLst>
            <a:ext uri="{FF2B5EF4-FFF2-40B4-BE49-F238E27FC236}">
              <a16:creationId xmlns:a16="http://schemas.microsoft.com/office/drawing/2014/main" id="{FBFAF825-BB7A-45DD-AC7C-128B4AE2C2E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5" name="Text Box 323">
          <a:extLst>
            <a:ext uri="{FF2B5EF4-FFF2-40B4-BE49-F238E27FC236}">
              <a16:creationId xmlns:a16="http://schemas.microsoft.com/office/drawing/2014/main" id="{97DAD1FE-DA94-4C12-BD6F-264D7DE2831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6" name="Text Box 324">
          <a:extLst>
            <a:ext uri="{FF2B5EF4-FFF2-40B4-BE49-F238E27FC236}">
              <a16:creationId xmlns:a16="http://schemas.microsoft.com/office/drawing/2014/main" id="{D80CB4F3-D05F-4335-A5C7-CB62B812C81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7" name="Text Box 325">
          <a:extLst>
            <a:ext uri="{FF2B5EF4-FFF2-40B4-BE49-F238E27FC236}">
              <a16:creationId xmlns:a16="http://schemas.microsoft.com/office/drawing/2014/main" id="{EEF814AD-0978-4E2D-B964-4FAC84EE91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8" name="Text Box 326">
          <a:extLst>
            <a:ext uri="{FF2B5EF4-FFF2-40B4-BE49-F238E27FC236}">
              <a16:creationId xmlns:a16="http://schemas.microsoft.com/office/drawing/2014/main" id="{5036F841-FF13-48AC-B47D-4C9E7AC6A31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9" name="Text Box 327">
          <a:extLst>
            <a:ext uri="{FF2B5EF4-FFF2-40B4-BE49-F238E27FC236}">
              <a16:creationId xmlns:a16="http://schemas.microsoft.com/office/drawing/2014/main" id="{442414BA-15FC-4A02-8C01-BD9D1676EB1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0" name="Text Box 328">
          <a:extLst>
            <a:ext uri="{FF2B5EF4-FFF2-40B4-BE49-F238E27FC236}">
              <a16:creationId xmlns:a16="http://schemas.microsoft.com/office/drawing/2014/main" id="{5C8C744F-64A1-4464-A1CE-A55CCA6BDAD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1" name="Text Box 329">
          <a:extLst>
            <a:ext uri="{FF2B5EF4-FFF2-40B4-BE49-F238E27FC236}">
              <a16:creationId xmlns:a16="http://schemas.microsoft.com/office/drawing/2014/main" id="{32420264-595D-4946-9AF8-080CD189566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2" name="Text Box 330">
          <a:extLst>
            <a:ext uri="{FF2B5EF4-FFF2-40B4-BE49-F238E27FC236}">
              <a16:creationId xmlns:a16="http://schemas.microsoft.com/office/drawing/2014/main" id="{28D6531B-4DE4-44AB-9AA6-D286BFEE021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3" name="Text Box 331">
          <a:extLst>
            <a:ext uri="{FF2B5EF4-FFF2-40B4-BE49-F238E27FC236}">
              <a16:creationId xmlns:a16="http://schemas.microsoft.com/office/drawing/2014/main" id="{AD6A6743-8E01-4923-8C0A-ECC84CB4E95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4" name="Text Box 332">
          <a:extLst>
            <a:ext uri="{FF2B5EF4-FFF2-40B4-BE49-F238E27FC236}">
              <a16:creationId xmlns:a16="http://schemas.microsoft.com/office/drawing/2014/main" id="{6B114B24-A7E0-4CB1-A9F3-732D6CAB2B1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5" name="Text Box 333">
          <a:extLst>
            <a:ext uri="{FF2B5EF4-FFF2-40B4-BE49-F238E27FC236}">
              <a16:creationId xmlns:a16="http://schemas.microsoft.com/office/drawing/2014/main" id="{76BE9F1D-E934-4DEC-9D65-3950CDA7F27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6" name="Text Box 334">
          <a:extLst>
            <a:ext uri="{FF2B5EF4-FFF2-40B4-BE49-F238E27FC236}">
              <a16:creationId xmlns:a16="http://schemas.microsoft.com/office/drawing/2014/main" id="{1B90DAF2-AE08-4B2D-8C5F-E8D63BFD5BB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7" name="Text Box 335">
          <a:extLst>
            <a:ext uri="{FF2B5EF4-FFF2-40B4-BE49-F238E27FC236}">
              <a16:creationId xmlns:a16="http://schemas.microsoft.com/office/drawing/2014/main" id="{61B723A5-E0C6-46B8-B9BB-50A6944EEA8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98" name="Text Box 336">
          <a:extLst>
            <a:ext uri="{FF2B5EF4-FFF2-40B4-BE49-F238E27FC236}">
              <a16:creationId xmlns:a16="http://schemas.microsoft.com/office/drawing/2014/main" id="{B5073E63-AB2E-454B-AE7B-179ECC40B36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99" name="Text Box 337">
          <a:extLst>
            <a:ext uri="{FF2B5EF4-FFF2-40B4-BE49-F238E27FC236}">
              <a16:creationId xmlns:a16="http://schemas.microsoft.com/office/drawing/2014/main" id="{81C99B3D-4577-4507-A948-B0C23E0B2A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0" name="Text Box 338">
          <a:extLst>
            <a:ext uri="{FF2B5EF4-FFF2-40B4-BE49-F238E27FC236}">
              <a16:creationId xmlns:a16="http://schemas.microsoft.com/office/drawing/2014/main" id="{1CD99F64-665E-4BF6-9E20-681842E543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1" name="Text Box 339">
          <a:extLst>
            <a:ext uri="{FF2B5EF4-FFF2-40B4-BE49-F238E27FC236}">
              <a16:creationId xmlns:a16="http://schemas.microsoft.com/office/drawing/2014/main" id="{865BFFFC-EFB7-4D79-BD36-CD91A28E37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402" name="Text Box 340">
          <a:extLst>
            <a:ext uri="{FF2B5EF4-FFF2-40B4-BE49-F238E27FC236}">
              <a16:creationId xmlns:a16="http://schemas.microsoft.com/office/drawing/2014/main" id="{995EE6D3-53F4-4F25-AD41-7C8E0FB88F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3" name="Text Box 341">
          <a:extLst>
            <a:ext uri="{FF2B5EF4-FFF2-40B4-BE49-F238E27FC236}">
              <a16:creationId xmlns:a16="http://schemas.microsoft.com/office/drawing/2014/main" id="{E4516E9D-2005-4DB1-932F-3F4E547B03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4" name="Text Box 342">
          <a:extLst>
            <a:ext uri="{FF2B5EF4-FFF2-40B4-BE49-F238E27FC236}">
              <a16:creationId xmlns:a16="http://schemas.microsoft.com/office/drawing/2014/main" id="{0FB425BC-C58A-418C-89CB-34397F7E88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405" name="Text Box 343">
          <a:extLst>
            <a:ext uri="{FF2B5EF4-FFF2-40B4-BE49-F238E27FC236}">
              <a16:creationId xmlns:a16="http://schemas.microsoft.com/office/drawing/2014/main" id="{E0955DA2-640C-43E3-97A8-CEDF096E937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6" name="Text Box 344">
          <a:extLst>
            <a:ext uri="{FF2B5EF4-FFF2-40B4-BE49-F238E27FC236}">
              <a16:creationId xmlns:a16="http://schemas.microsoft.com/office/drawing/2014/main" id="{55A8C1F1-3A2E-4231-AB83-541312B051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7" name="Text Box 345">
          <a:extLst>
            <a:ext uri="{FF2B5EF4-FFF2-40B4-BE49-F238E27FC236}">
              <a16:creationId xmlns:a16="http://schemas.microsoft.com/office/drawing/2014/main" id="{DAA796E8-9A35-41E4-B980-3EE8D9E9AB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08" name="Text Box 346">
          <a:extLst>
            <a:ext uri="{FF2B5EF4-FFF2-40B4-BE49-F238E27FC236}">
              <a16:creationId xmlns:a16="http://schemas.microsoft.com/office/drawing/2014/main" id="{AF6FE8EB-EF99-4E75-9ABD-86337FF4D19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09" name="Text Box 347">
          <a:extLst>
            <a:ext uri="{FF2B5EF4-FFF2-40B4-BE49-F238E27FC236}">
              <a16:creationId xmlns:a16="http://schemas.microsoft.com/office/drawing/2014/main" id="{98E3A1F7-B889-4284-B3E3-4BF2BC4460D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0" name="Text Box 348">
          <a:extLst>
            <a:ext uri="{FF2B5EF4-FFF2-40B4-BE49-F238E27FC236}">
              <a16:creationId xmlns:a16="http://schemas.microsoft.com/office/drawing/2014/main" id="{5CBE8F3B-9EAD-4FE4-B4C0-4BDB10DB1D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1" name="Text Box 349">
          <a:extLst>
            <a:ext uri="{FF2B5EF4-FFF2-40B4-BE49-F238E27FC236}">
              <a16:creationId xmlns:a16="http://schemas.microsoft.com/office/drawing/2014/main" id="{3A67624C-36DD-459E-8BAE-FA0EDD133C5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2" name="Text Box 350">
          <a:extLst>
            <a:ext uri="{FF2B5EF4-FFF2-40B4-BE49-F238E27FC236}">
              <a16:creationId xmlns:a16="http://schemas.microsoft.com/office/drawing/2014/main" id="{26B6858D-5B67-4392-ADEC-8131325D9E3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3" name="Text Box 351">
          <a:extLst>
            <a:ext uri="{FF2B5EF4-FFF2-40B4-BE49-F238E27FC236}">
              <a16:creationId xmlns:a16="http://schemas.microsoft.com/office/drawing/2014/main" id="{EE5A7F4F-CE24-47CE-9A33-9425AF5CBA8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4" name="Text Box 352">
          <a:extLst>
            <a:ext uri="{FF2B5EF4-FFF2-40B4-BE49-F238E27FC236}">
              <a16:creationId xmlns:a16="http://schemas.microsoft.com/office/drawing/2014/main" id="{3FCE8663-1B01-466D-84CD-0D0560175DB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5" name="Text Box 353">
          <a:extLst>
            <a:ext uri="{FF2B5EF4-FFF2-40B4-BE49-F238E27FC236}">
              <a16:creationId xmlns:a16="http://schemas.microsoft.com/office/drawing/2014/main" id="{C40BE292-D5D9-41DC-A5D8-E1B529F0FCD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6" name="Text Box 354">
          <a:extLst>
            <a:ext uri="{FF2B5EF4-FFF2-40B4-BE49-F238E27FC236}">
              <a16:creationId xmlns:a16="http://schemas.microsoft.com/office/drawing/2014/main" id="{C6381153-B5E4-419D-8579-D8B73F112E7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7" name="Text Box 355">
          <a:extLst>
            <a:ext uri="{FF2B5EF4-FFF2-40B4-BE49-F238E27FC236}">
              <a16:creationId xmlns:a16="http://schemas.microsoft.com/office/drawing/2014/main" id="{9334D04C-DD37-4D8E-B576-2D4CB4A0E1A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8" name="Text Box 356">
          <a:extLst>
            <a:ext uri="{FF2B5EF4-FFF2-40B4-BE49-F238E27FC236}">
              <a16:creationId xmlns:a16="http://schemas.microsoft.com/office/drawing/2014/main" id="{D5E24252-0F13-4B2B-95D3-0C62D191768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9" name="Text Box 357">
          <a:extLst>
            <a:ext uri="{FF2B5EF4-FFF2-40B4-BE49-F238E27FC236}">
              <a16:creationId xmlns:a16="http://schemas.microsoft.com/office/drawing/2014/main" id="{7F2F42A5-2DF4-4D60-B7BE-A3A26769718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0" name="Text Box 358">
          <a:extLst>
            <a:ext uri="{FF2B5EF4-FFF2-40B4-BE49-F238E27FC236}">
              <a16:creationId xmlns:a16="http://schemas.microsoft.com/office/drawing/2014/main" id="{A8AFF4B7-F565-416E-8D0D-32B614FC5C3E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1" name="Text Box 359">
          <a:extLst>
            <a:ext uri="{FF2B5EF4-FFF2-40B4-BE49-F238E27FC236}">
              <a16:creationId xmlns:a16="http://schemas.microsoft.com/office/drawing/2014/main" id="{2F9756B6-17FC-4AAD-963D-5DE7192939F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2" name="Text Box 360">
          <a:extLst>
            <a:ext uri="{FF2B5EF4-FFF2-40B4-BE49-F238E27FC236}">
              <a16:creationId xmlns:a16="http://schemas.microsoft.com/office/drawing/2014/main" id="{4C03A9F2-04BD-4CDD-A7F6-9AC6AB0CA11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3" name="Text Box 361">
          <a:extLst>
            <a:ext uri="{FF2B5EF4-FFF2-40B4-BE49-F238E27FC236}">
              <a16:creationId xmlns:a16="http://schemas.microsoft.com/office/drawing/2014/main" id="{0EA6A5F1-9C22-49BD-9C83-CF49A30A47E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4" name="Text Box 362">
          <a:extLst>
            <a:ext uri="{FF2B5EF4-FFF2-40B4-BE49-F238E27FC236}">
              <a16:creationId xmlns:a16="http://schemas.microsoft.com/office/drawing/2014/main" id="{8EB6076C-D444-4D4D-BEE2-9280E925DE7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5" name="Text Box 363">
          <a:extLst>
            <a:ext uri="{FF2B5EF4-FFF2-40B4-BE49-F238E27FC236}">
              <a16:creationId xmlns:a16="http://schemas.microsoft.com/office/drawing/2014/main" id="{FCACC9FB-94BE-4289-9EAD-43A527970B3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6" name="Text Box 364">
          <a:extLst>
            <a:ext uri="{FF2B5EF4-FFF2-40B4-BE49-F238E27FC236}">
              <a16:creationId xmlns:a16="http://schemas.microsoft.com/office/drawing/2014/main" id="{58B33370-0791-48AE-B7CD-1F367E8E4F5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7" name="Text Box 365">
          <a:extLst>
            <a:ext uri="{FF2B5EF4-FFF2-40B4-BE49-F238E27FC236}">
              <a16:creationId xmlns:a16="http://schemas.microsoft.com/office/drawing/2014/main" id="{A41124AA-37C3-48B5-9434-ACDC6A51028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8" name="Text Box 366">
          <a:extLst>
            <a:ext uri="{FF2B5EF4-FFF2-40B4-BE49-F238E27FC236}">
              <a16:creationId xmlns:a16="http://schemas.microsoft.com/office/drawing/2014/main" id="{D4EA0824-9C1B-4BCF-8B04-23EB15C5A58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9" name="Text Box 367">
          <a:extLst>
            <a:ext uri="{FF2B5EF4-FFF2-40B4-BE49-F238E27FC236}">
              <a16:creationId xmlns:a16="http://schemas.microsoft.com/office/drawing/2014/main" id="{BA375AC6-CDB8-4A99-84F7-6F29C904EAE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30" name="Text Box 368">
          <a:extLst>
            <a:ext uri="{FF2B5EF4-FFF2-40B4-BE49-F238E27FC236}">
              <a16:creationId xmlns:a16="http://schemas.microsoft.com/office/drawing/2014/main" id="{E8BD4A0A-DAFD-41DE-8285-7C3E72EEF61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31" name="Text Box 369">
          <a:extLst>
            <a:ext uri="{FF2B5EF4-FFF2-40B4-BE49-F238E27FC236}">
              <a16:creationId xmlns:a16="http://schemas.microsoft.com/office/drawing/2014/main" id="{EFA5B51D-6F24-44C1-91B1-53EFBE6B4AD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32" name="Text Box 370">
          <a:extLst>
            <a:ext uri="{FF2B5EF4-FFF2-40B4-BE49-F238E27FC236}">
              <a16:creationId xmlns:a16="http://schemas.microsoft.com/office/drawing/2014/main" id="{5D5425F9-E894-4BFD-AF39-9269FEE54D4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33" name="Text Box 371">
          <a:extLst>
            <a:ext uri="{FF2B5EF4-FFF2-40B4-BE49-F238E27FC236}">
              <a16:creationId xmlns:a16="http://schemas.microsoft.com/office/drawing/2014/main" id="{92ABF374-8380-420A-93E6-54294ED24E6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34" name="Text Box 372">
          <a:extLst>
            <a:ext uri="{FF2B5EF4-FFF2-40B4-BE49-F238E27FC236}">
              <a16:creationId xmlns:a16="http://schemas.microsoft.com/office/drawing/2014/main" id="{2D0FB174-B359-4D07-9E2B-B4F1588A66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435" name="Text Box 373">
          <a:extLst>
            <a:ext uri="{FF2B5EF4-FFF2-40B4-BE49-F238E27FC236}">
              <a16:creationId xmlns:a16="http://schemas.microsoft.com/office/drawing/2014/main" id="{2695EEAD-DD42-4EE8-86AB-27DA8B74CDD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436" name="Text Box 374">
          <a:extLst>
            <a:ext uri="{FF2B5EF4-FFF2-40B4-BE49-F238E27FC236}">
              <a16:creationId xmlns:a16="http://schemas.microsoft.com/office/drawing/2014/main" id="{F70EEA5E-A57D-4ED4-AD93-7BC6E0FD3C7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37" name="Text Box 375">
          <a:extLst>
            <a:ext uri="{FF2B5EF4-FFF2-40B4-BE49-F238E27FC236}">
              <a16:creationId xmlns:a16="http://schemas.microsoft.com/office/drawing/2014/main" id="{443C3369-15D0-4841-A34A-C092AF86D0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38" name="Text Box 376">
          <a:extLst>
            <a:ext uri="{FF2B5EF4-FFF2-40B4-BE49-F238E27FC236}">
              <a16:creationId xmlns:a16="http://schemas.microsoft.com/office/drawing/2014/main" id="{0170B83A-B632-48A1-9412-C8A99C1DCA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439" name="Text Box 377">
          <a:extLst>
            <a:ext uri="{FF2B5EF4-FFF2-40B4-BE49-F238E27FC236}">
              <a16:creationId xmlns:a16="http://schemas.microsoft.com/office/drawing/2014/main" id="{9D925B2C-682E-41B7-992C-46BDE04D95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40" name="Text Box 378">
          <a:extLst>
            <a:ext uri="{FF2B5EF4-FFF2-40B4-BE49-F238E27FC236}">
              <a16:creationId xmlns:a16="http://schemas.microsoft.com/office/drawing/2014/main" id="{7C202D44-0458-4018-BCB6-400477584DF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41" name="Text Box 379">
          <a:extLst>
            <a:ext uri="{FF2B5EF4-FFF2-40B4-BE49-F238E27FC236}">
              <a16:creationId xmlns:a16="http://schemas.microsoft.com/office/drawing/2014/main" id="{B48BFEAE-A7B2-4281-A8DF-312D667CB3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442" name="Text Box 380">
          <a:extLst>
            <a:ext uri="{FF2B5EF4-FFF2-40B4-BE49-F238E27FC236}">
              <a16:creationId xmlns:a16="http://schemas.microsoft.com/office/drawing/2014/main" id="{1E870F70-357A-45CA-9611-02965E6414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43" name="Text Box 381">
          <a:extLst>
            <a:ext uri="{FF2B5EF4-FFF2-40B4-BE49-F238E27FC236}">
              <a16:creationId xmlns:a16="http://schemas.microsoft.com/office/drawing/2014/main" id="{B63F27F2-B8EA-496C-AEC5-BD6E4A0827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44" name="Text Box 382">
          <a:extLst>
            <a:ext uri="{FF2B5EF4-FFF2-40B4-BE49-F238E27FC236}">
              <a16:creationId xmlns:a16="http://schemas.microsoft.com/office/drawing/2014/main" id="{479690BE-A737-4951-979F-9C993C3BDD6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5" name="Text Box 383">
          <a:extLst>
            <a:ext uri="{FF2B5EF4-FFF2-40B4-BE49-F238E27FC236}">
              <a16:creationId xmlns:a16="http://schemas.microsoft.com/office/drawing/2014/main" id="{CB9FD243-353F-4475-8930-4E85AA9630A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6" name="Text Box 384">
          <a:extLst>
            <a:ext uri="{FF2B5EF4-FFF2-40B4-BE49-F238E27FC236}">
              <a16:creationId xmlns:a16="http://schemas.microsoft.com/office/drawing/2014/main" id="{7DADE511-71DA-429C-A98A-7B0834C6FBC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7" name="Text Box 385">
          <a:extLst>
            <a:ext uri="{FF2B5EF4-FFF2-40B4-BE49-F238E27FC236}">
              <a16:creationId xmlns:a16="http://schemas.microsoft.com/office/drawing/2014/main" id="{ADCE7920-9B3A-4928-AED8-8C1F0318C66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8" name="Text Box 386">
          <a:extLst>
            <a:ext uri="{FF2B5EF4-FFF2-40B4-BE49-F238E27FC236}">
              <a16:creationId xmlns:a16="http://schemas.microsoft.com/office/drawing/2014/main" id="{88ACCEBC-BBAC-41AF-ACF8-10423752D73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9" name="Text Box 387">
          <a:extLst>
            <a:ext uri="{FF2B5EF4-FFF2-40B4-BE49-F238E27FC236}">
              <a16:creationId xmlns:a16="http://schemas.microsoft.com/office/drawing/2014/main" id="{89689AFE-904B-406A-92BA-36FA1AAB223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0" name="Text Box 388">
          <a:extLst>
            <a:ext uri="{FF2B5EF4-FFF2-40B4-BE49-F238E27FC236}">
              <a16:creationId xmlns:a16="http://schemas.microsoft.com/office/drawing/2014/main" id="{D04FDC8C-C4BA-4BB1-AE82-AAFCDFC6EAB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1" name="Text Box 389">
          <a:extLst>
            <a:ext uri="{FF2B5EF4-FFF2-40B4-BE49-F238E27FC236}">
              <a16:creationId xmlns:a16="http://schemas.microsoft.com/office/drawing/2014/main" id="{671510E9-16EC-4E1F-AA78-5736516312A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2" name="Text Box 390">
          <a:extLst>
            <a:ext uri="{FF2B5EF4-FFF2-40B4-BE49-F238E27FC236}">
              <a16:creationId xmlns:a16="http://schemas.microsoft.com/office/drawing/2014/main" id="{35A16EA7-E34E-4F90-81DA-E1113AFC089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3" name="Text Box 391">
          <a:extLst>
            <a:ext uri="{FF2B5EF4-FFF2-40B4-BE49-F238E27FC236}">
              <a16:creationId xmlns:a16="http://schemas.microsoft.com/office/drawing/2014/main" id="{BA36648C-CF9E-4261-AC63-013A4A63F1F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4" name="Text Box 392">
          <a:extLst>
            <a:ext uri="{FF2B5EF4-FFF2-40B4-BE49-F238E27FC236}">
              <a16:creationId xmlns:a16="http://schemas.microsoft.com/office/drawing/2014/main" id="{FBCF0954-32EF-4B97-A62E-73CDF80EF1B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5" name="Text Box 393">
          <a:extLst>
            <a:ext uri="{FF2B5EF4-FFF2-40B4-BE49-F238E27FC236}">
              <a16:creationId xmlns:a16="http://schemas.microsoft.com/office/drawing/2014/main" id="{E237830E-58FB-47CF-BE56-168E34ABA77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6" name="Text Box 394">
          <a:extLst>
            <a:ext uri="{FF2B5EF4-FFF2-40B4-BE49-F238E27FC236}">
              <a16:creationId xmlns:a16="http://schemas.microsoft.com/office/drawing/2014/main" id="{E95755F3-BEF6-4D23-BD32-13D2197775E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7" name="Text Box 395">
          <a:extLst>
            <a:ext uri="{FF2B5EF4-FFF2-40B4-BE49-F238E27FC236}">
              <a16:creationId xmlns:a16="http://schemas.microsoft.com/office/drawing/2014/main" id="{B86CA663-E6D5-46B8-8814-0420DDBE9C1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8" name="Text Box 396">
          <a:extLst>
            <a:ext uri="{FF2B5EF4-FFF2-40B4-BE49-F238E27FC236}">
              <a16:creationId xmlns:a16="http://schemas.microsoft.com/office/drawing/2014/main" id="{54B6EC58-4AAC-4D05-9119-FE0280C9126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9" name="Text Box 397">
          <a:extLst>
            <a:ext uri="{FF2B5EF4-FFF2-40B4-BE49-F238E27FC236}">
              <a16:creationId xmlns:a16="http://schemas.microsoft.com/office/drawing/2014/main" id="{5BAF9D50-FCDE-41F3-B0E6-F0DD59B359C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0" name="Text Box 398">
          <a:extLst>
            <a:ext uri="{FF2B5EF4-FFF2-40B4-BE49-F238E27FC236}">
              <a16:creationId xmlns:a16="http://schemas.microsoft.com/office/drawing/2014/main" id="{29CAEFAC-B1A3-473E-84AD-44D7BC957E9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1" name="Text Box 399">
          <a:extLst>
            <a:ext uri="{FF2B5EF4-FFF2-40B4-BE49-F238E27FC236}">
              <a16:creationId xmlns:a16="http://schemas.microsoft.com/office/drawing/2014/main" id="{092957DD-27E4-475E-AE19-F2BCDA1330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2" name="Text Box 400">
          <a:extLst>
            <a:ext uri="{FF2B5EF4-FFF2-40B4-BE49-F238E27FC236}">
              <a16:creationId xmlns:a16="http://schemas.microsoft.com/office/drawing/2014/main" id="{6B9BC76E-432E-4D3E-B07E-A0421847CF21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3" name="Text Box 401">
          <a:extLst>
            <a:ext uri="{FF2B5EF4-FFF2-40B4-BE49-F238E27FC236}">
              <a16:creationId xmlns:a16="http://schemas.microsoft.com/office/drawing/2014/main" id="{16891838-A0DE-47AA-AD80-697974D86B5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4" name="Text Box 402">
          <a:extLst>
            <a:ext uri="{FF2B5EF4-FFF2-40B4-BE49-F238E27FC236}">
              <a16:creationId xmlns:a16="http://schemas.microsoft.com/office/drawing/2014/main" id="{3D9AFF3D-889C-4FBB-B171-50939EF8E3B0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5" name="Text Box 403">
          <a:extLst>
            <a:ext uri="{FF2B5EF4-FFF2-40B4-BE49-F238E27FC236}">
              <a16:creationId xmlns:a16="http://schemas.microsoft.com/office/drawing/2014/main" id="{9027143A-71F6-47C1-8A9D-D027F15157F7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6" name="Text Box 404">
          <a:extLst>
            <a:ext uri="{FF2B5EF4-FFF2-40B4-BE49-F238E27FC236}">
              <a16:creationId xmlns:a16="http://schemas.microsoft.com/office/drawing/2014/main" id="{36D9761F-088D-47B5-B791-F73880F3E745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7" name="Text Box 405">
          <a:extLst>
            <a:ext uri="{FF2B5EF4-FFF2-40B4-BE49-F238E27FC236}">
              <a16:creationId xmlns:a16="http://schemas.microsoft.com/office/drawing/2014/main" id="{8E76D22F-C5BE-49FD-A656-1E93A34038F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8" name="Text Box 406">
          <a:extLst>
            <a:ext uri="{FF2B5EF4-FFF2-40B4-BE49-F238E27FC236}">
              <a16:creationId xmlns:a16="http://schemas.microsoft.com/office/drawing/2014/main" id="{96E264A2-02B5-4F60-8B6F-16AE2A8D2A4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9" name="Text Box 407">
          <a:extLst>
            <a:ext uri="{FF2B5EF4-FFF2-40B4-BE49-F238E27FC236}">
              <a16:creationId xmlns:a16="http://schemas.microsoft.com/office/drawing/2014/main" id="{4BBF26D2-7970-42E7-ADCE-5B06F9EA0F1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70" name="Text Box 408">
          <a:extLst>
            <a:ext uri="{FF2B5EF4-FFF2-40B4-BE49-F238E27FC236}">
              <a16:creationId xmlns:a16="http://schemas.microsoft.com/office/drawing/2014/main" id="{3A6F1EF6-887E-4DA4-A6C8-B19365992EC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71" name="Text Box 409">
          <a:extLst>
            <a:ext uri="{FF2B5EF4-FFF2-40B4-BE49-F238E27FC236}">
              <a16:creationId xmlns:a16="http://schemas.microsoft.com/office/drawing/2014/main" id="{D9BC31A6-5275-4EF8-9D1E-CEF25A4574C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472" name="Text Box 410">
          <a:extLst>
            <a:ext uri="{FF2B5EF4-FFF2-40B4-BE49-F238E27FC236}">
              <a16:creationId xmlns:a16="http://schemas.microsoft.com/office/drawing/2014/main" id="{1F7FF783-D903-4DFA-ACA9-1F4F585AB08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473" name="Text Box 411">
          <a:extLst>
            <a:ext uri="{FF2B5EF4-FFF2-40B4-BE49-F238E27FC236}">
              <a16:creationId xmlns:a16="http://schemas.microsoft.com/office/drawing/2014/main" id="{48C1676D-BDF0-4532-9347-7D7FD81F7F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4" name="Text Box 412">
          <a:extLst>
            <a:ext uri="{FF2B5EF4-FFF2-40B4-BE49-F238E27FC236}">
              <a16:creationId xmlns:a16="http://schemas.microsoft.com/office/drawing/2014/main" id="{1BDEC965-A9E9-4F27-B290-A652014B4D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5" name="Text Box 413">
          <a:extLst>
            <a:ext uri="{FF2B5EF4-FFF2-40B4-BE49-F238E27FC236}">
              <a16:creationId xmlns:a16="http://schemas.microsoft.com/office/drawing/2014/main" id="{83236B68-26F3-4237-A89B-4D530769F4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476" name="Text Box 414">
          <a:extLst>
            <a:ext uri="{FF2B5EF4-FFF2-40B4-BE49-F238E27FC236}">
              <a16:creationId xmlns:a16="http://schemas.microsoft.com/office/drawing/2014/main" id="{ACA6607A-CC5E-49D7-8376-6614C1D58C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7" name="Text Box 415">
          <a:extLst>
            <a:ext uri="{FF2B5EF4-FFF2-40B4-BE49-F238E27FC236}">
              <a16:creationId xmlns:a16="http://schemas.microsoft.com/office/drawing/2014/main" id="{FD57831D-D5F5-45FE-9B99-87887F9AB7C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8" name="Text Box 416">
          <a:extLst>
            <a:ext uri="{FF2B5EF4-FFF2-40B4-BE49-F238E27FC236}">
              <a16:creationId xmlns:a16="http://schemas.microsoft.com/office/drawing/2014/main" id="{53B762A8-35CF-40A4-9933-C9B617D1F0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479" name="Text Box 417">
          <a:extLst>
            <a:ext uri="{FF2B5EF4-FFF2-40B4-BE49-F238E27FC236}">
              <a16:creationId xmlns:a16="http://schemas.microsoft.com/office/drawing/2014/main" id="{E7C91B1C-74C3-4A17-9563-5AC71253212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80" name="Text Box 418">
          <a:extLst>
            <a:ext uri="{FF2B5EF4-FFF2-40B4-BE49-F238E27FC236}">
              <a16:creationId xmlns:a16="http://schemas.microsoft.com/office/drawing/2014/main" id="{941FF2BD-C88C-4DE5-BC29-794BBCFA16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81" name="Text Box 419">
          <a:extLst>
            <a:ext uri="{FF2B5EF4-FFF2-40B4-BE49-F238E27FC236}">
              <a16:creationId xmlns:a16="http://schemas.microsoft.com/office/drawing/2014/main" id="{3BA69E72-F333-4014-9309-E59A1C16A6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2" name="Text Box 420">
          <a:extLst>
            <a:ext uri="{FF2B5EF4-FFF2-40B4-BE49-F238E27FC236}">
              <a16:creationId xmlns:a16="http://schemas.microsoft.com/office/drawing/2014/main" id="{C7A0529B-7697-4F68-94C9-DBA9EBE8561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3" name="Text Box 421">
          <a:extLst>
            <a:ext uri="{FF2B5EF4-FFF2-40B4-BE49-F238E27FC236}">
              <a16:creationId xmlns:a16="http://schemas.microsoft.com/office/drawing/2014/main" id="{B77756D3-173C-48AE-A830-BA27106E167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4" name="Text Box 422">
          <a:extLst>
            <a:ext uri="{FF2B5EF4-FFF2-40B4-BE49-F238E27FC236}">
              <a16:creationId xmlns:a16="http://schemas.microsoft.com/office/drawing/2014/main" id="{093A9254-4B1D-47AD-86E8-F20DCE06A5D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5" name="Text Box 423">
          <a:extLst>
            <a:ext uri="{FF2B5EF4-FFF2-40B4-BE49-F238E27FC236}">
              <a16:creationId xmlns:a16="http://schemas.microsoft.com/office/drawing/2014/main" id="{5A844F21-5C59-456A-84E6-4F31D215DBD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6" name="Text Box 424">
          <a:extLst>
            <a:ext uri="{FF2B5EF4-FFF2-40B4-BE49-F238E27FC236}">
              <a16:creationId xmlns:a16="http://schemas.microsoft.com/office/drawing/2014/main" id="{D79C62A2-CAEB-4BBA-BA1E-2856C9D562B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7" name="Text Box 425">
          <a:extLst>
            <a:ext uri="{FF2B5EF4-FFF2-40B4-BE49-F238E27FC236}">
              <a16:creationId xmlns:a16="http://schemas.microsoft.com/office/drawing/2014/main" id="{ED341EDF-F42A-4B14-BCE3-BDEA272AF07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8" name="Text Box 426">
          <a:extLst>
            <a:ext uri="{FF2B5EF4-FFF2-40B4-BE49-F238E27FC236}">
              <a16:creationId xmlns:a16="http://schemas.microsoft.com/office/drawing/2014/main" id="{3FCD2D98-25E1-4451-8C1F-048038AD75A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9" name="Text Box 427">
          <a:extLst>
            <a:ext uri="{FF2B5EF4-FFF2-40B4-BE49-F238E27FC236}">
              <a16:creationId xmlns:a16="http://schemas.microsoft.com/office/drawing/2014/main" id="{AF94DA4E-DA9A-491B-9BB0-0F415A446A3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0" name="Text Box 428">
          <a:extLst>
            <a:ext uri="{FF2B5EF4-FFF2-40B4-BE49-F238E27FC236}">
              <a16:creationId xmlns:a16="http://schemas.microsoft.com/office/drawing/2014/main" id="{C8819A75-E0AA-4C5E-85F3-10BB0AE3D57A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1" name="Text Box 429">
          <a:extLst>
            <a:ext uri="{FF2B5EF4-FFF2-40B4-BE49-F238E27FC236}">
              <a16:creationId xmlns:a16="http://schemas.microsoft.com/office/drawing/2014/main" id="{11757D20-22F1-435F-BE5E-08E81FE2F58D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2" name="Text Box 430">
          <a:extLst>
            <a:ext uri="{FF2B5EF4-FFF2-40B4-BE49-F238E27FC236}">
              <a16:creationId xmlns:a16="http://schemas.microsoft.com/office/drawing/2014/main" id="{69E4D8AF-6DCC-4C06-9C55-7474EDED3789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3" name="Text Box 431">
          <a:extLst>
            <a:ext uri="{FF2B5EF4-FFF2-40B4-BE49-F238E27FC236}">
              <a16:creationId xmlns:a16="http://schemas.microsoft.com/office/drawing/2014/main" id="{F6E14F2D-AED9-45BA-8A5A-145D9BBEDAF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4" name="Text Box 432">
          <a:extLst>
            <a:ext uri="{FF2B5EF4-FFF2-40B4-BE49-F238E27FC236}">
              <a16:creationId xmlns:a16="http://schemas.microsoft.com/office/drawing/2014/main" id="{526D0E15-A3D6-48F1-AA93-4A143A4DB42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5" name="Text Box 433">
          <a:extLst>
            <a:ext uri="{FF2B5EF4-FFF2-40B4-BE49-F238E27FC236}">
              <a16:creationId xmlns:a16="http://schemas.microsoft.com/office/drawing/2014/main" id="{4042E645-D771-4AB8-9630-7BAD38FD48F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6" name="Text Box 434">
          <a:extLst>
            <a:ext uri="{FF2B5EF4-FFF2-40B4-BE49-F238E27FC236}">
              <a16:creationId xmlns:a16="http://schemas.microsoft.com/office/drawing/2014/main" id="{ED1EDC89-BD88-4D87-B45D-AC23AFFC254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7" name="Text Box 435">
          <a:extLst>
            <a:ext uri="{FF2B5EF4-FFF2-40B4-BE49-F238E27FC236}">
              <a16:creationId xmlns:a16="http://schemas.microsoft.com/office/drawing/2014/main" id="{86E3A31A-7921-458F-84A4-468502F1BFF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8" name="Text Box 436">
          <a:extLst>
            <a:ext uri="{FF2B5EF4-FFF2-40B4-BE49-F238E27FC236}">
              <a16:creationId xmlns:a16="http://schemas.microsoft.com/office/drawing/2014/main" id="{7990603B-F37C-4926-B58F-2D4DA8181C1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9" name="Text Box 437">
          <a:extLst>
            <a:ext uri="{FF2B5EF4-FFF2-40B4-BE49-F238E27FC236}">
              <a16:creationId xmlns:a16="http://schemas.microsoft.com/office/drawing/2014/main" id="{D73F8A12-A5E0-4767-856C-01E5C714BA9B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0" name="Text Box 438">
          <a:extLst>
            <a:ext uri="{FF2B5EF4-FFF2-40B4-BE49-F238E27FC236}">
              <a16:creationId xmlns:a16="http://schemas.microsoft.com/office/drawing/2014/main" id="{7F865468-0306-4D26-8DEE-637F087CFD98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1" name="Text Box 439">
          <a:extLst>
            <a:ext uri="{FF2B5EF4-FFF2-40B4-BE49-F238E27FC236}">
              <a16:creationId xmlns:a16="http://schemas.microsoft.com/office/drawing/2014/main" id="{5803FFEE-AB79-4E52-B057-925AFF02C4D6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2" name="Text Box 440">
          <a:extLst>
            <a:ext uri="{FF2B5EF4-FFF2-40B4-BE49-F238E27FC236}">
              <a16:creationId xmlns:a16="http://schemas.microsoft.com/office/drawing/2014/main" id="{0D3A57CD-FDDE-4C71-BDD1-19E11EED23FF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3" name="Text Box 441">
          <a:extLst>
            <a:ext uri="{FF2B5EF4-FFF2-40B4-BE49-F238E27FC236}">
              <a16:creationId xmlns:a16="http://schemas.microsoft.com/office/drawing/2014/main" id="{0A63BAFA-CFC0-4F5F-87D6-51E3BEB75A6C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4" name="Text Box 442">
          <a:extLst>
            <a:ext uri="{FF2B5EF4-FFF2-40B4-BE49-F238E27FC236}">
              <a16:creationId xmlns:a16="http://schemas.microsoft.com/office/drawing/2014/main" id="{C180B5C3-B49D-4B7B-8C75-0E1D9ED48264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5" name="Text Box 443">
          <a:extLst>
            <a:ext uri="{FF2B5EF4-FFF2-40B4-BE49-F238E27FC236}">
              <a16:creationId xmlns:a16="http://schemas.microsoft.com/office/drawing/2014/main" id="{6B484134-21E1-44E2-8755-B4A8C5184362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6" name="Text Box 444">
          <a:extLst>
            <a:ext uri="{FF2B5EF4-FFF2-40B4-BE49-F238E27FC236}">
              <a16:creationId xmlns:a16="http://schemas.microsoft.com/office/drawing/2014/main" id="{563D3C59-BE6C-413B-BEA1-63EFFB386BE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7" name="Text Box 445">
          <a:extLst>
            <a:ext uri="{FF2B5EF4-FFF2-40B4-BE49-F238E27FC236}">
              <a16:creationId xmlns:a16="http://schemas.microsoft.com/office/drawing/2014/main" id="{B08AD94B-E20F-42D4-A90B-CF6A675998E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8" name="Text Box 446">
          <a:extLst>
            <a:ext uri="{FF2B5EF4-FFF2-40B4-BE49-F238E27FC236}">
              <a16:creationId xmlns:a16="http://schemas.microsoft.com/office/drawing/2014/main" id="{FCF17A51-DE10-4EF3-9520-F97AEC5F2F23}"/>
            </a:ext>
          </a:extLst>
        </xdr:cNvPr>
        <xdr:cNvSpPr txBox="1">
          <a:spLocks noChangeArrowheads="1"/>
        </xdr:cNvSpPr>
      </xdr:nvSpPr>
      <xdr:spPr bwMode="auto">
        <a:xfrm>
          <a:off x="6298406" y="6500813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09" name="Text Box 447">
          <a:extLst>
            <a:ext uri="{FF2B5EF4-FFF2-40B4-BE49-F238E27FC236}">
              <a16:creationId xmlns:a16="http://schemas.microsoft.com/office/drawing/2014/main" id="{E53DBCA6-549D-46E0-A2EE-D1C8467EBA1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0" name="Text Box 448">
          <a:extLst>
            <a:ext uri="{FF2B5EF4-FFF2-40B4-BE49-F238E27FC236}">
              <a16:creationId xmlns:a16="http://schemas.microsoft.com/office/drawing/2014/main" id="{5353C7A2-C5FA-4305-B7BC-76DA3541CA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1" name="Text Box 449">
          <a:extLst>
            <a:ext uri="{FF2B5EF4-FFF2-40B4-BE49-F238E27FC236}">
              <a16:creationId xmlns:a16="http://schemas.microsoft.com/office/drawing/2014/main" id="{CEF67948-E6AC-41A2-85A0-FD6752F5AE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12" name="Text Box 450">
          <a:extLst>
            <a:ext uri="{FF2B5EF4-FFF2-40B4-BE49-F238E27FC236}">
              <a16:creationId xmlns:a16="http://schemas.microsoft.com/office/drawing/2014/main" id="{CFA84137-FF31-4C15-A0AD-CB6E8401FD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3" name="Text Box 451">
          <a:extLst>
            <a:ext uri="{FF2B5EF4-FFF2-40B4-BE49-F238E27FC236}">
              <a16:creationId xmlns:a16="http://schemas.microsoft.com/office/drawing/2014/main" id="{7D9AC9CB-6DAF-432A-A3C2-40EB44E989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4" name="Text Box 452">
          <a:extLst>
            <a:ext uri="{FF2B5EF4-FFF2-40B4-BE49-F238E27FC236}">
              <a16:creationId xmlns:a16="http://schemas.microsoft.com/office/drawing/2014/main" id="{CCD396A5-7DA8-4EDE-A637-D197C8E1958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15" name="Text Box 453">
          <a:extLst>
            <a:ext uri="{FF2B5EF4-FFF2-40B4-BE49-F238E27FC236}">
              <a16:creationId xmlns:a16="http://schemas.microsoft.com/office/drawing/2014/main" id="{7C5F91B7-380A-406D-825B-20F40C8DAF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6" name="Text Box 454">
          <a:extLst>
            <a:ext uri="{FF2B5EF4-FFF2-40B4-BE49-F238E27FC236}">
              <a16:creationId xmlns:a16="http://schemas.microsoft.com/office/drawing/2014/main" id="{73DCE924-E50D-4F49-96FF-7CFA5D4808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7" name="Text Box 455">
          <a:extLst>
            <a:ext uri="{FF2B5EF4-FFF2-40B4-BE49-F238E27FC236}">
              <a16:creationId xmlns:a16="http://schemas.microsoft.com/office/drawing/2014/main" id="{E0AC325E-EE14-45A2-AC81-7790C3D485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18" name="Text Box 456">
          <a:extLst>
            <a:ext uri="{FF2B5EF4-FFF2-40B4-BE49-F238E27FC236}">
              <a16:creationId xmlns:a16="http://schemas.microsoft.com/office/drawing/2014/main" id="{977A5946-8CFA-482D-ABE0-6A461646050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19" name="Text Box 457">
          <a:extLst>
            <a:ext uri="{FF2B5EF4-FFF2-40B4-BE49-F238E27FC236}">
              <a16:creationId xmlns:a16="http://schemas.microsoft.com/office/drawing/2014/main" id="{1D575FCA-340D-453F-93E3-99AE58E5D79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0" name="Text Box 458">
          <a:extLst>
            <a:ext uri="{FF2B5EF4-FFF2-40B4-BE49-F238E27FC236}">
              <a16:creationId xmlns:a16="http://schemas.microsoft.com/office/drawing/2014/main" id="{2B3E2118-5293-4E2E-969B-003766E4032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1" name="Text Box 459">
          <a:extLst>
            <a:ext uri="{FF2B5EF4-FFF2-40B4-BE49-F238E27FC236}">
              <a16:creationId xmlns:a16="http://schemas.microsoft.com/office/drawing/2014/main" id="{D3364C2A-2D73-4CF1-9F6F-6AE5037504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22" name="Text Box 460">
          <a:extLst>
            <a:ext uri="{FF2B5EF4-FFF2-40B4-BE49-F238E27FC236}">
              <a16:creationId xmlns:a16="http://schemas.microsoft.com/office/drawing/2014/main" id="{ED2898FC-0F9F-4D2D-A8E4-5002B2C200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3" name="Text Box 461">
          <a:extLst>
            <a:ext uri="{FF2B5EF4-FFF2-40B4-BE49-F238E27FC236}">
              <a16:creationId xmlns:a16="http://schemas.microsoft.com/office/drawing/2014/main" id="{1AED2A1F-2AB9-476E-963A-474F668281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4" name="Text Box 462">
          <a:extLst>
            <a:ext uri="{FF2B5EF4-FFF2-40B4-BE49-F238E27FC236}">
              <a16:creationId xmlns:a16="http://schemas.microsoft.com/office/drawing/2014/main" id="{A0B35630-60E2-4657-B936-58FF746BD8D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25" name="Text Box 463">
          <a:extLst>
            <a:ext uri="{FF2B5EF4-FFF2-40B4-BE49-F238E27FC236}">
              <a16:creationId xmlns:a16="http://schemas.microsoft.com/office/drawing/2014/main" id="{62421838-5FB3-4345-B591-1FB76426689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6" name="Text Box 464">
          <a:extLst>
            <a:ext uri="{FF2B5EF4-FFF2-40B4-BE49-F238E27FC236}">
              <a16:creationId xmlns:a16="http://schemas.microsoft.com/office/drawing/2014/main" id="{9401A685-06EB-4890-BE1D-DC0ABB39E2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7" name="Text Box 465">
          <a:extLst>
            <a:ext uri="{FF2B5EF4-FFF2-40B4-BE49-F238E27FC236}">
              <a16:creationId xmlns:a16="http://schemas.microsoft.com/office/drawing/2014/main" id="{A2C34E21-1897-4DF3-845E-A9789F117B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28" name="Text Box 466">
          <a:extLst>
            <a:ext uri="{FF2B5EF4-FFF2-40B4-BE49-F238E27FC236}">
              <a16:creationId xmlns:a16="http://schemas.microsoft.com/office/drawing/2014/main" id="{32639A65-5A9E-4D33-8296-0DE2693250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29" name="Text Box 467">
          <a:extLst>
            <a:ext uri="{FF2B5EF4-FFF2-40B4-BE49-F238E27FC236}">
              <a16:creationId xmlns:a16="http://schemas.microsoft.com/office/drawing/2014/main" id="{54761886-1092-4BA6-83C7-A77CB8D2EC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0" name="Text Box 468">
          <a:extLst>
            <a:ext uri="{FF2B5EF4-FFF2-40B4-BE49-F238E27FC236}">
              <a16:creationId xmlns:a16="http://schemas.microsoft.com/office/drawing/2014/main" id="{06241B8F-F5E3-46EB-90A7-D32EDE552A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1" name="Text Box 469">
          <a:extLst>
            <a:ext uri="{FF2B5EF4-FFF2-40B4-BE49-F238E27FC236}">
              <a16:creationId xmlns:a16="http://schemas.microsoft.com/office/drawing/2014/main" id="{38421E05-6BF3-4C67-83B9-4F60F150D2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32" name="Text Box 470">
          <a:extLst>
            <a:ext uri="{FF2B5EF4-FFF2-40B4-BE49-F238E27FC236}">
              <a16:creationId xmlns:a16="http://schemas.microsoft.com/office/drawing/2014/main" id="{0E1DBBF7-E839-4A3F-9FE8-5FC1D0A6E8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3" name="Text Box 471">
          <a:extLst>
            <a:ext uri="{FF2B5EF4-FFF2-40B4-BE49-F238E27FC236}">
              <a16:creationId xmlns:a16="http://schemas.microsoft.com/office/drawing/2014/main" id="{28AC0710-CFD8-4CF3-B8BC-CCFB9D0039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4" name="Text Box 472">
          <a:extLst>
            <a:ext uri="{FF2B5EF4-FFF2-40B4-BE49-F238E27FC236}">
              <a16:creationId xmlns:a16="http://schemas.microsoft.com/office/drawing/2014/main" id="{108AA5B0-C4DA-434B-AD55-2D8570B4D07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35" name="Text Box 473">
          <a:extLst>
            <a:ext uri="{FF2B5EF4-FFF2-40B4-BE49-F238E27FC236}">
              <a16:creationId xmlns:a16="http://schemas.microsoft.com/office/drawing/2014/main" id="{B2C95948-89F0-41E4-BCB5-FCE2B6168C6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6" name="Text Box 474">
          <a:extLst>
            <a:ext uri="{FF2B5EF4-FFF2-40B4-BE49-F238E27FC236}">
              <a16:creationId xmlns:a16="http://schemas.microsoft.com/office/drawing/2014/main" id="{2648E66A-2154-4B5C-812C-CA990BC38B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7" name="Text Box 475">
          <a:extLst>
            <a:ext uri="{FF2B5EF4-FFF2-40B4-BE49-F238E27FC236}">
              <a16:creationId xmlns:a16="http://schemas.microsoft.com/office/drawing/2014/main" id="{5B8FB5F8-7F35-4B3C-B8C6-9C6D4735CE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38" name="Text Box 476">
          <a:extLst>
            <a:ext uri="{FF2B5EF4-FFF2-40B4-BE49-F238E27FC236}">
              <a16:creationId xmlns:a16="http://schemas.microsoft.com/office/drawing/2014/main" id="{1A801F31-70FE-4D54-B868-17C8A01CD70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9" name="Text Box 477">
          <a:extLst>
            <a:ext uri="{FF2B5EF4-FFF2-40B4-BE49-F238E27FC236}">
              <a16:creationId xmlns:a16="http://schemas.microsoft.com/office/drawing/2014/main" id="{321510DE-A9CC-48A3-92C7-6706AB559B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0" name="Text Box 478">
          <a:extLst>
            <a:ext uri="{FF2B5EF4-FFF2-40B4-BE49-F238E27FC236}">
              <a16:creationId xmlns:a16="http://schemas.microsoft.com/office/drawing/2014/main" id="{FCEE3F45-01BC-4274-BCCD-6EB611BAF9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41" name="Text Box 479">
          <a:extLst>
            <a:ext uri="{FF2B5EF4-FFF2-40B4-BE49-F238E27FC236}">
              <a16:creationId xmlns:a16="http://schemas.microsoft.com/office/drawing/2014/main" id="{E19AFE88-61BE-4677-9859-7AAA6B94A3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2" name="Text Box 480">
          <a:extLst>
            <a:ext uri="{FF2B5EF4-FFF2-40B4-BE49-F238E27FC236}">
              <a16:creationId xmlns:a16="http://schemas.microsoft.com/office/drawing/2014/main" id="{7EECE295-B390-4EDC-BD68-0C95D7842F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3" name="Text Box 481">
          <a:extLst>
            <a:ext uri="{FF2B5EF4-FFF2-40B4-BE49-F238E27FC236}">
              <a16:creationId xmlns:a16="http://schemas.microsoft.com/office/drawing/2014/main" id="{0938AB99-A92C-47B1-8ECB-0461C31BFC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44" name="Text Box 482">
          <a:extLst>
            <a:ext uri="{FF2B5EF4-FFF2-40B4-BE49-F238E27FC236}">
              <a16:creationId xmlns:a16="http://schemas.microsoft.com/office/drawing/2014/main" id="{D3E636B2-B0FF-402C-92CD-71E5A1F41A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5" name="Text Box 483">
          <a:extLst>
            <a:ext uri="{FF2B5EF4-FFF2-40B4-BE49-F238E27FC236}">
              <a16:creationId xmlns:a16="http://schemas.microsoft.com/office/drawing/2014/main" id="{1B6CA1C2-1D33-443A-ABD7-99C8A2F490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6" name="Text Box 484">
          <a:extLst>
            <a:ext uri="{FF2B5EF4-FFF2-40B4-BE49-F238E27FC236}">
              <a16:creationId xmlns:a16="http://schemas.microsoft.com/office/drawing/2014/main" id="{5B400B10-2E4A-45AF-81FA-618917B602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47" name="Text Box 485">
          <a:extLst>
            <a:ext uri="{FF2B5EF4-FFF2-40B4-BE49-F238E27FC236}">
              <a16:creationId xmlns:a16="http://schemas.microsoft.com/office/drawing/2014/main" id="{B5B56C9D-2233-4F2A-BC02-DDCA98099A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48" name="Text Box 486">
          <a:extLst>
            <a:ext uri="{FF2B5EF4-FFF2-40B4-BE49-F238E27FC236}">
              <a16:creationId xmlns:a16="http://schemas.microsoft.com/office/drawing/2014/main" id="{72B2B602-B2D1-4702-A103-4295A4E8E7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9" name="Text Box 487">
          <a:extLst>
            <a:ext uri="{FF2B5EF4-FFF2-40B4-BE49-F238E27FC236}">
              <a16:creationId xmlns:a16="http://schemas.microsoft.com/office/drawing/2014/main" id="{9DB4FB25-05C0-47ED-878F-38B0B24348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0" name="Text Box 488">
          <a:extLst>
            <a:ext uri="{FF2B5EF4-FFF2-40B4-BE49-F238E27FC236}">
              <a16:creationId xmlns:a16="http://schemas.microsoft.com/office/drawing/2014/main" id="{CEA04741-5086-49F3-8432-A6825AE16F7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51" name="Text Box 489">
          <a:extLst>
            <a:ext uri="{FF2B5EF4-FFF2-40B4-BE49-F238E27FC236}">
              <a16:creationId xmlns:a16="http://schemas.microsoft.com/office/drawing/2014/main" id="{0E46F76B-62F9-435F-9B90-95E51ED4B26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2" name="Text Box 490">
          <a:extLst>
            <a:ext uri="{FF2B5EF4-FFF2-40B4-BE49-F238E27FC236}">
              <a16:creationId xmlns:a16="http://schemas.microsoft.com/office/drawing/2014/main" id="{C2C1EE9B-962E-4485-95F7-E1C84DC1CA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3" name="Text Box 491">
          <a:extLst>
            <a:ext uri="{FF2B5EF4-FFF2-40B4-BE49-F238E27FC236}">
              <a16:creationId xmlns:a16="http://schemas.microsoft.com/office/drawing/2014/main" id="{7DE1CA25-721A-4152-BBC8-6076A37836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54" name="Text Box 492">
          <a:extLst>
            <a:ext uri="{FF2B5EF4-FFF2-40B4-BE49-F238E27FC236}">
              <a16:creationId xmlns:a16="http://schemas.microsoft.com/office/drawing/2014/main" id="{C11D5CFF-F3FB-4CE1-B3E5-982361024E0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5" name="Text Box 493">
          <a:extLst>
            <a:ext uri="{FF2B5EF4-FFF2-40B4-BE49-F238E27FC236}">
              <a16:creationId xmlns:a16="http://schemas.microsoft.com/office/drawing/2014/main" id="{6421286F-1F69-4347-8CFC-BE9CE82E359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6" name="Text Box 494">
          <a:extLst>
            <a:ext uri="{FF2B5EF4-FFF2-40B4-BE49-F238E27FC236}">
              <a16:creationId xmlns:a16="http://schemas.microsoft.com/office/drawing/2014/main" id="{1007584D-50C0-4A89-95E6-89DE47A70B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57" name="Text Box 495">
          <a:extLst>
            <a:ext uri="{FF2B5EF4-FFF2-40B4-BE49-F238E27FC236}">
              <a16:creationId xmlns:a16="http://schemas.microsoft.com/office/drawing/2014/main" id="{9DDB5169-49DD-4247-9451-EA838F9DD6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58" name="Text Box 496">
          <a:extLst>
            <a:ext uri="{FF2B5EF4-FFF2-40B4-BE49-F238E27FC236}">
              <a16:creationId xmlns:a16="http://schemas.microsoft.com/office/drawing/2014/main" id="{F2DA79B2-26C3-48D4-9C2F-E24C67CF2B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9" name="Text Box 497">
          <a:extLst>
            <a:ext uri="{FF2B5EF4-FFF2-40B4-BE49-F238E27FC236}">
              <a16:creationId xmlns:a16="http://schemas.microsoft.com/office/drawing/2014/main" id="{71E4DFBA-A724-4FBD-A65C-C1C443A6E0D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0" name="Text Box 498">
          <a:extLst>
            <a:ext uri="{FF2B5EF4-FFF2-40B4-BE49-F238E27FC236}">
              <a16:creationId xmlns:a16="http://schemas.microsoft.com/office/drawing/2014/main" id="{3DC86382-233B-4696-BDC5-0646F46C4B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61" name="Text Box 499">
          <a:extLst>
            <a:ext uri="{FF2B5EF4-FFF2-40B4-BE49-F238E27FC236}">
              <a16:creationId xmlns:a16="http://schemas.microsoft.com/office/drawing/2014/main" id="{9DB5CD80-AD86-40B8-8AD6-289A16D2FE6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2" name="Text Box 500">
          <a:extLst>
            <a:ext uri="{FF2B5EF4-FFF2-40B4-BE49-F238E27FC236}">
              <a16:creationId xmlns:a16="http://schemas.microsoft.com/office/drawing/2014/main" id="{E719712F-B9EB-4A7A-BCF7-A69663929D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3" name="Text Box 501">
          <a:extLst>
            <a:ext uri="{FF2B5EF4-FFF2-40B4-BE49-F238E27FC236}">
              <a16:creationId xmlns:a16="http://schemas.microsoft.com/office/drawing/2014/main" id="{29AFD5B7-6F66-47DD-91DE-F0C002A064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64" name="Text Box 502">
          <a:extLst>
            <a:ext uri="{FF2B5EF4-FFF2-40B4-BE49-F238E27FC236}">
              <a16:creationId xmlns:a16="http://schemas.microsoft.com/office/drawing/2014/main" id="{6B26C3AD-DF52-4893-86AB-7BAA8F28EEC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5" name="Text Box 503">
          <a:extLst>
            <a:ext uri="{FF2B5EF4-FFF2-40B4-BE49-F238E27FC236}">
              <a16:creationId xmlns:a16="http://schemas.microsoft.com/office/drawing/2014/main" id="{E1435BEE-CDDD-48BB-B584-7A1C842B97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6" name="Text Box 504">
          <a:extLst>
            <a:ext uri="{FF2B5EF4-FFF2-40B4-BE49-F238E27FC236}">
              <a16:creationId xmlns:a16="http://schemas.microsoft.com/office/drawing/2014/main" id="{5B1071FC-1147-4E29-8FB4-C81F275FB0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67" name="Text Box 505">
          <a:extLst>
            <a:ext uri="{FF2B5EF4-FFF2-40B4-BE49-F238E27FC236}">
              <a16:creationId xmlns:a16="http://schemas.microsoft.com/office/drawing/2014/main" id="{51EEABE4-C395-41A4-BDAD-7EAA150604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8" name="Text Box 506">
          <a:extLst>
            <a:ext uri="{FF2B5EF4-FFF2-40B4-BE49-F238E27FC236}">
              <a16:creationId xmlns:a16="http://schemas.microsoft.com/office/drawing/2014/main" id="{BC0C15A1-E256-4233-8459-DAAAFFBF28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9" name="Text Box 507">
          <a:extLst>
            <a:ext uri="{FF2B5EF4-FFF2-40B4-BE49-F238E27FC236}">
              <a16:creationId xmlns:a16="http://schemas.microsoft.com/office/drawing/2014/main" id="{F6F2E5F5-BB8A-46A8-9D69-7EB5995DEDB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70" name="Text Box 508">
          <a:extLst>
            <a:ext uri="{FF2B5EF4-FFF2-40B4-BE49-F238E27FC236}">
              <a16:creationId xmlns:a16="http://schemas.microsoft.com/office/drawing/2014/main" id="{F511B9CC-0EB9-449D-BAF7-C440EC2B6E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1" name="Text Box 509">
          <a:extLst>
            <a:ext uri="{FF2B5EF4-FFF2-40B4-BE49-F238E27FC236}">
              <a16:creationId xmlns:a16="http://schemas.microsoft.com/office/drawing/2014/main" id="{779B0564-31B8-40DF-9CC9-52EE3E84FB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2" name="Text Box 510">
          <a:extLst>
            <a:ext uri="{FF2B5EF4-FFF2-40B4-BE49-F238E27FC236}">
              <a16:creationId xmlns:a16="http://schemas.microsoft.com/office/drawing/2014/main" id="{0201122F-2208-4F09-BE63-2272E57402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73" name="Text Box 511">
          <a:extLst>
            <a:ext uri="{FF2B5EF4-FFF2-40B4-BE49-F238E27FC236}">
              <a16:creationId xmlns:a16="http://schemas.microsoft.com/office/drawing/2014/main" id="{E0D2800C-44A9-4B0B-85A0-0AEC44975A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4" name="Text Box 512">
          <a:extLst>
            <a:ext uri="{FF2B5EF4-FFF2-40B4-BE49-F238E27FC236}">
              <a16:creationId xmlns:a16="http://schemas.microsoft.com/office/drawing/2014/main" id="{8DDBCE93-571E-400B-BF89-B5114C586F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5" name="Text Box 513">
          <a:extLst>
            <a:ext uri="{FF2B5EF4-FFF2-40B4-BE49-F238E27FC236}">
              <a16:creationId xmlns:a16="http://schemas.microsoft.com/office/drawing/2014/main" id="{B7445418-485F-4DD0-B675-587FE40CB3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76" name="Text Box 514">
          <a:extLst>
            <a:ext uri="{FF2B5EF4-FFF2-40B4-BE49-F238E27FC236}">
              <a16:creationId xmlns:a16="http://schemas.microsoft.com/office/drawing/2014/main" id="{E1951B37-5599-4182-A72D-06DC17D62B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77" name="Text Box 515">
          <a:extLst>
            <a:ext uri="{FF2B5EF4-FFF2-40B4-BE49-F238E27FC236}">
              <a16:creationId xmlns:a16="http://schemas.microsoft.com/office/drawing/2014/main" id="{C784F544-E3AA-4C9F-B03A-65520D04E1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8" name="Text Box 516">
          <a:extLst>
            <a:ext uri="{FF2B5EF4-FFF2-40B4-BE49-F238E27FC236}">
              <a16:creationId xmlns:a16="http://schemas.microsoft.com/office/drawing/2014/main" id="{AD542BC6-2955-4589-A5FB-52BBF173F12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9" name="Text Box 517">
          <a:extLst>
            <a:ext uri="{FF2B5EF4-FFF2-40B4-BE49-F238E27FC236}">
              <a16:creationId xmlns:a16="http://schemas.microsoft.com/office/drawing/2014/main" id="{69F34AD6-5991-4F32-89A1-1BDF418543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80" name="Text Box 518">
          <a:extLst>
            <a:ext uri="{FF2B5EF4-FFF2-40B4-BE49-F238E27FC236}">
              <a16:creationId xmlns:a16="http://schemas.microsoft.com/office/drawing/2014/main" id="{5D9A4F54-0987-43DD-B3A0-608BF98001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1" name="Text Box 519">
          <a:extLst>
            <a:ext uri="{FF2B5EF4-FFF2-40B4-BE49-F238E27FC236}">
              <a16:creationId xmlns:a16="http://schemas.microsoft.com/office/drawing/2014/main" id="{4891BB18-F0C8-41D5-A16D-6DBE5C201F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2" name="Text Box 520">
          <a:extLst>
            <a:ext uri="{FF2B5EF4-FFF2-40B4-BE49-F238E27FC236}">
              <a16:creationId xmlns:a16="http://schemas.microsoft.com/office/drawing/2014/main" id="{B29A6C40-161E-4163-9084-8D9623E3DE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83" name="Text Box 521">
          <a:extLst>
            <a:ext uri="{FF2B5EF4-FFF2-40B4-BE49-F238E27FC236}">
              <a16:creationId xmlns:a16="http://schemas.microsoft.com/office/drawing/2014/main" id="{2BBF255D-5728-4969-AD72-96D321E470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4" name="Text Box 522">
          <a:extLst>
            <a:ext uri="{FF2B5EF4-FFF2-40B4-BE49-F238E27FC236}">
              <a16:creationId xmlns:a16="http://schemas.microsoft.com/office/drawing/2014/main" id="{0538C522-A0CE-4812-96E8-6933F3C4F20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5" name="Text Box 523">
          <a:extLst>
            <a:ext uri="{FF2B5EF4-FFF2-40B4-BE49-F238E27FC236}">
              <a16:creationId xmlns:a16="http://schemas.microsoft.com/office/drawing/2014/main" id="{BCEF0499-6B49-46E6-BCD1-3E1B803120A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86" name="Text Box 524">
          <a:extLst>
            <a:ext uri="{FF2B5EF4-FFF2-40B4-BE49-F238E27FC236}">
              <a16:creationId xmlns:a16="http://schemas.microsoft.com/office/drawing/2014/main" id="{FB2896EE-55B1-4448-8488-000A46570F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87" name="Text Box 525">
          <a:extLst>
            <a:ext uri="{FF2B5EF4-FFF2-40B4-BE49-F238E27FC236}">
              <a16:creationId xmlns:a16="http://schemas.microsoft.com/office/drawing/2014/main" id="{9729219B-4B24-428A-BEC6-23245986242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8" name="Text Box 526">
          <a:extLst>
            <a:ext uri="{FF2B5EF4-FFF2-40B4-BE49-F238E27FC236}">
              <a16:creationId xmlns:a16="http://schemas.microsoft.com/office/drawing/2014/main" id="{4D69B77C-1A61-42F7-9C12-9BBFCDCC7E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9" name="Text Box 527">
          <a:extLst>
            <a:ext uri="{FF2B5EF4-FFF2-40B4-BE49-F238E27FC236}">
              <a16:creationId xmlns:a16="http://schemas.microsoft.com/office/drawing/2014/main" id="{1DB6FAE9-1D88-42C9-9436-52B3CFAFB1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90" name="Text Box 528">
          <a:extLst>
            <a:ext uri="{FF2B5EF4-FFF2-40B4-BE49-F238E27FC236}">
              <a16:creationId xmlns:a16="http://schemas.microsoft.com/office/drawing/2014/main" id="{0163AF28-590F-40F8-8C4C-081EB0C794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1" name="Text Box 529">
          <a:extLst>
            <a:ext uri="{FF2B5EF4-FFF2-40B4-BE49-F238E27FC236}">
              <a16:creationId xmlns:a16="http://schemas.microsoft.com/office/drawing/2014/main" id="{DF657372-3065-41E4-B17A-3B6FD5E84B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2" name="Text Box 530">
          <a:extLst>
            <a:ext uri="{FF2B5EF4-FFF2-40B4-BE49-F238E27FC236}">
              <a16:creationId xmlns:a16="http://schemas.microsoft.com/office/drawing/2014/main" id="{9918C716-7B9C-41C6-81C4-AF9054E26FB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93" name="Text Box 531">
          <a:extLst>
            <a:ext uri="{FF2B5EF4-FFF2-40B4-BE49-F238E27FC236}">
              <a16:creationId xmlns:a16="http://schemas.microsoft.com/office/drawing/2014/main" id="{F0057E96-1089-47E2-80E1-27F9FD4468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4" name="Text Box 532">
          <a:extLst>
            <a:ext uri="{FF2B5EF4-FFF2-40B4-BE49-F238E27FC236}">
              <a16:creationId xmlns:a16="http://schemas.microsoft.com/office/drawing/2014/main" id="{76DB6AD6-B257-4DA0-B0BD-338DD687C6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5" name="Text Box 533">
          <a:extLst>
            <a:ext uri="{FF2B5EF4-FFF2-40B4-BE49-F238E27FC236}">
              <a16:creationId xmlns:a16="http://schemas.microsoft.com/office/drawing/2014/main" id="{9BC10BA0-E5B0-4804-AFFD-3221A97307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96" name="Text Box 534">
          <a:extLst>
            <a:ext uri="{FF2B5EF4-FFF2-40B4-BE49-F238E27FC236}">
              <a16:creationId xmlns:a16="http://schemas.microsoft.com/office/drawing/2014/main" id="{CA2CC4B5-9164-4C18-A922-8AC13FA5348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597" name="Text Box 535">
          <a:extLst>
            <a:ext uri="{FF2B5EF4-FFF2-40B4-BE49-F238E27FC236}">
              <a16:creationId xmlns:a16="http://schemas.microsoft.com/office/drawing/2014/main" id="{2E2E060B-CDDA-48C6-99C0-906D155F46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8" name="Text Box 536">
          <a:extLst>
            <a:ext uri="{FF2B5EF4-FFF2-40B4-BE49-F238E27FC236}">
              <a16:creationId xmlns:a16="http://schemas.microsoft.com/office/drawing/2014/main" id="{91D39C72-81CC-4D20-B071-139FD703DE2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9" name="Text Box 537">
          <a:extLst>
            <a:ext uri="{FF2B5EF4-FFF2-40B4-BE49-F238E27FC236}">
              <a16:creationId xmlns:a16="http://schemas.microsoft.com/office/drawing/2014/main" id="{32FE5FD3-32E1-4F71-9B46-48C558D5C3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00" name="Text Box 538">
          <a:extLst>
            <a:ext uri="{FF2B5EF4-FFF2-40B4-BE49-F238E27FC236}">
              <a16:creationId xmlns:a16="http://schemas.microsoft.com/office/drawing/2014/main" id="{D7F95314-885C-427C-BC0A-ACA110CB2B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1" name="Text Box 539">
          <a:extLst>
            <a:ext uri="{FF2B5EF4-FFF2-40B4-BE49-F238E27FC236}">
              <a16:creationId xmlns:a16="http://schemas.microsoft.com/office/drawing/2014/main" id="{0A36CE56-E6A0-4498-B2D9-C6ABB1D0005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2" name="Text Box 540">
          <a:extLst>
            <a:ext uri="{FF2B5EF4-FFF2-40B4-BE49-F238E27FC236}">
              <a16:creationId xmlns:a16="http://schemas.microsoft.com/office/drawing/2014/main" id="{4BB2432B-D37B-4983-99C3-FC992FBFA77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03" name="Text Box 541">
          <a:extLst>
            <a:ext uri="{FF2B5EF4-FFF2-40B4-BE49-F238E27FC236}">
              <a16:creationId xmlns:a16="http://schemas.microsoft.com/office/drawing/2014/main" id="{8F3B806B-C79B-46D1-925C-18DF74DEF23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4" name="Text Box 542">
          <a:extLst>
            <a:ext uri="{FF2B5EF4-FFF2-40B4-BE49-F238E27FC236}">
              <a16:creationId xmlns:a16="http://schemas.microsoft.com/office/drawing/2014/main" id="{A0079B7C-AD32-45F7-93CB-81D66756A9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5" name="Text Box 543">
          <a:extLst>
            <a:ext uri="{FF2B5EF4-FFF2-40B4-BE49-F238E27FC236}">
              <a16:creationId xmlns:a16="http://schemas.microsoft.com/office/drawing/2014/main" id="{58A298AD-F6DB-4B77-9888-002EA0E9D3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06" name="Text Box 544">
          <a:extLst>
            <a:ext uri="{FF2B5EF4-FFF2-40B4-BE49-F238E27FC236}">
              <a16:creationId xmlns:a16="http://schemas.microsoft.com/office/drawing/2014/main" id="{E737C317-CEE8-47DA-A274-1D6982099F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7" name="Text Box 545">
          <a:extLst>
            <a:ext uri="{FF2B5EF4-FFF2-40B4-BE49-F238E27FC236}">
              <a16:creationId xmlns:a16="http://schemas.microsoft.com/office/drawing/2014/main" id="{01F3C887-7768-40BE-B135-2865C38F98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8" name="Text Box 546">
          <a:extLst>
            <a:ext uri="{FF2B5EF4-FFF2-40B4-BE49-F238E27FC236}">
              <a16:creationId xmlns:a16="http://schemas.microsoft.com/office/drawing/2014/main" id="{B52BD4F0-744C-4A91-A27C-F9841EDBFC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09" name="Text Box 547">
          <a:extLst>
            <a:ext uri="{FF2B5EF4-FFF2-40B4-BE49-F238E27FC236}">
              <a16:creationId xmlns:a16="http://schemas.microsoft.com/office/drawing/2014/main" id="{3E1F5C41-6E52-4005-9422-244532CA81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0" name="Text Box 548">
          <a:extLst>
            <a:ext uri="{FF2B5EF4-FFF2-40B4-BE49-F238E27FC236}">
              <a16:creationId xmlns:a16="http://schemas.microsoft.com/office/drawing/2014/main" id="{40DB5BDA-C22B-4572-924E-EB2A8033D3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1" name="Text Box 549">
          <a:extLst>
            <a:ext uri="{FF2B5EF4-FFF2-40B4-BE49-F238E27FC236}">
              <a16:creationId xmlns:a16="http://schemas.microsoft.com/office/drawing/2014/main" id="{31738781-1A54-496B-9A70-BB949C89C9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12" name="Text Box 550">
          <a:extLst>
            <a:ext uri="{FF2B5EF4-FFF2-40B4-BE49-F238E27FC236}">
              <a16:creationId xmlns:a16="http://schemas.microsoft.com/office/drawing/2014/main" id="{AC2979D0-8B52-46A7-AE00-EAFD81460C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13" name="Text Box 551">
          <a:extLst>
            <a:ext uri="{FF2B5EF4-FFF2-40B4-BE49-F238E27FC236}">
              <a16:creationId xmlns:a16="http://schemas.microsoft.com/office/drawing/2014/main" id="{B4CDC2F5-9000-4E10-B7F7-3821B2B5EB6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4" name="Text Box 552">
          <a:extLst>
            <a:ext uri="{FF2B5EF4-FFF2-40B4-BE49-F238E27FC236}">
              <a16:creationId xmlns:a16="http://schemas.microsoft.com/office/drawing/2014/main" id="{113A2A24-370D-4351-BF1E-04EFB776DC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5" name="Text Box 553">
          <a:extLst>
            <a:ext uri="{FF2B5EF4-FFF2-40B4-BE49-F238E27FC236}">
              <a16:creationId xmlns:a16="http://schemas.microsoft.com/office/drawing/2014/main" id="{0B12D7C5-333E-4AFE-BFAB-BBD2F079DF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16" name="Text Box 554">
          <a:extLst>
            <a:ext uri="{FF2B5EF4-FFF2-40B4-BE49-F238E27FC236}">
              <a16:creationId xmlns:a16="http://schemas.microsoft.com/office/drawing/2014/main" id="{9EF54954-C3BA-4908-AB0C-AD7C40AF1FF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7" name="Text Box 555">
          <a:extLst>
            <a:ext uri="{FF2B5EF4-FFF2-40B4-BE49-F238E27FC236}">
              <a16:creationId xmlns:a16="http://schemas.microsoft.com/office/drawing/2014/main" id="{A98F3FFA-2E5E-47C9-8F52-9F945046314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8" name="Text Box 556">
          <a:extLst>
            <a:ext uri="{FF2B5EF4-FFF2-40B4-BE49-F238E27FC236}">
              <a16:creationId xmlns:a16="http://schemas.microsoft.com/office/drawing/2014/main" id="{AE56E9B1-79E7-4880-8493-A256C0F19F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19" name="Text Box 557">
          <a:extLst>
            <a:ext uri="{FF2B5EF4-FFF2-40B4-BE49-F238E27FC236}">
              <a16:creationId xmlns:a16="http://schemas.microsoft.com/office/drawing/2014/main" id="{3DCBAD67-F59F-4CFF-8880-61C63285D17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0" name="Text Box 558">
          <a:extLst>
            <a:ext uri="{FF2B5EF4-FFF2-40B4-BE49-F238E27FC236}">
              <a16:creationId xmlns:a16="http://schemas.microsoft.com/office/drawing/2014/main" id="{8A56691E-F6D2-40D4-AFD8-A34FF18F12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1" name="Text Box 559">
          <a:extLst>
            <a:ext uri="{FF2B5EF4-FFF2-40B4-BE49-F238E27FC236}">
              <a16:creationId xmlns:a16="http://schemas.microsoft.com/office/drawing/2014/main" id="{B3363D9C-F0CD-45FF-BD7B-1982A757F80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22" name="Text Box 560">
          <a:extLst>
            <a:ext uri="{FF2B5EF4-FFF2-40B4-BE49-F238E27FC236}">
              <a16:creationId xmlns:a16="http://schemas.microsoft.com/office/drawing/2014/main" id="{1E232F6C-FC60-4AD7-84FC-892BBBC874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23" name="Text Box 561">
          <a:extLst>
            <a:ext uri="{FF2B5EF4-FFF2-40B4-BE49-F238E27FC236}">
              <a16:creationId xmlns:a16="http://schemas.microsoft.com/office/drawing/2014/main" id="{39AF220E-7A2B-47E8-9417-9EAF1768C03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4" name="Text Box 562">
          <a:extLst>
            <a:ext uri="{FF2B5EF4-FFF2-40B4-BE49-F238E27FC236}">
              <a16:creationId xmlns:a16="http://schemas.microsoft.com/office/drawing/2014/main" id="{601F1874-9AD3-4C63-8240-467C7B79A5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5" name="Text Box 563">
          <a:extLst>
            <a:ext uri="{FF2B5EF4-FFF2-40B4-BE49-F238E27FC236}">
              <a16:creationId xmlns:a16="http://schemas.microsoft.com/office/drawing/2014/main" id="{043745C8-A1E9-4559-92DA-B37364176F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26" name="Text Box 564">
          <a:extLst>
            <a:ext uri="{FF2B5EF4-FFF2-40B4-BE49-F238E27FC236}">
              <a16:creationId xmlns:a16="http://schemas.microsoft.com/office/drawing/2014/main" id="{45DD25D3-AFBC-42F1-8DC3-2343788CFF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7" name="Text Box 565">
          <a:extLst>
            <a:ext uri="{FF2B5EF4-FFF2-40B4-BE49-F238E27FC236}">
              <a16:creationId xmlns:a16="http://schemas.microsoft.com/office/drawing/2014/main" id="{70ECC668-CE65-4172-A85A-3F1ADD32A81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8" name="Text Box 566">
          <a:extLst>
            <a:ext uri="{FF2B5EF4-FFF2-40B4-BE49-F238E27FC236}">
              <a16:creationId xmlns:a16="http://schemas.microsoft.com/office/drawing/2014/main" id="{ED79C25B-4709-49D8-84F3-0ED540A6D4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29" name="Text Box 567">
          <a:extLst>
            <a:ext uri="{FF2B5EF4-FFF2-40B4-BE49-F238E27FC236}">
              <a16:creationId xmlns:a16="http://schemas.microsoft.com/office/drawing/2014/main" id="{02756444-C507-4D29-B229-804C898F8C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0" name="Text Box 568">
          <a:extLst>
            <a:ext uri="{FF2B5EF4-FFF2-40B4-BE49-F238E27FC236}">
              <a16:creationId xmlns:a16="http://schemas.microsoft.com/office/drawing/2014/main" id="{2969D2BF-798C-47FC-8778-A3F077C8B0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1" name="Text Box 569">
          <a:extLst>
            <a:ext uri="{FF2B5EF4-FFF2-40B4-BE49-F238E27FC236}">
              <a16:creationId xmlns:a16="http://schemas.microsoft.com/office/drawing/2014/main" id="{8B3BCE41-C315-4206-A2EB-DAAB2148C1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32" name="Text Box 570">
          <a:extLst>
            <a:ext uri="{FF2B5EF4-FFF2-40B4-BE49-F238E27FC236}">
              <a16:creationId xmlns:a16="http://schemas.microsoft.com/office/drawing/2014/main" id="{F43BAC42-359C-4543-A7DF-E848227830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33" name="Text Box 571">
          <a:extLst>
            <a:ext uri="{FF2B5EF4-FFF2-40B4-BE49-F238E27FC236}">
              <a16:creationId xmlns:a16="http://schemas.microsoft.com/office/drawing/2014/main" id="{41E1FC73-3B9A-46D2-9B5D-49EDF53A9D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4" name="Text Box 572">
          <a:extLst>
            <a:ext uri="{FF2B5EF4-FFF2-40B4-BE49-F238E27FC236}">
              <a16:creationId xmlns:a16="http://schemas.microsoft.com/office/drawing/2014/main" id="{31E7A038-69CB-4483-9FB5-66C5551697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5" name="Text Box 573">
          <a:extLst>
            <a:ext uri="{FF2B5EF4-FFF2-40B4-BE49-F238E27FC236}">
              <a16:creationId xmlns:a16="http://schemas.microsoft.com/office/drawing/2014/main" id="{85BD835B-0BA8-4716-A0B5-4102C0B4BC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36" name="Text Box 574">
          <a:extLst>
            <a:ext uri="{FF2B5EF4-FFF2-40B4-BE49-F238E27FC236}">
              <a16:creationId xmlns:a16="http://schemas.microsoft.com/office/drawing/2014/main" id="{F8A2BF41-6FA9-47E9-9805-F5699AF0A2E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7" name="Text Box 575">
          <a:extLst>
            <a:ext uri="{FF2B5EF4-FFF2-40B4-BE49-F238E27FC236}">
              <a16:creationId xmlns:a16="http://schemas.microsoft.com/office/drawing/2014/main" id="{9B2F38A3-ADC6-4CC4-9F90-EEB4F8D330E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8" name="Text Box 576">
          <a:extLst>
            <a:ext uri="{FF2B5EF4-FFF2-40B4-BE49-F238E27FC236}">
              <a16:creationId xmlns:a16="http://schemas.microsoft.com/office/drawing/2014/main" id="{FC1B7DB2-FB48-4622-8189-F80078876A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39" name="Text Box 577">
          <a:extLst>
            <a:ext uri="{FF2B5EF4-FFF2-40B4-BE49-F238E27FC236}">
              <a16:creationId xmlns:a16="http://schemas.microsoft.com/office/drawing/2014/main" id="{A4BCC662-E2D3-4C70-9E07-151C473798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0" name="Text Box 578">
          <a:extLst>
            <a:ext uri="{FF2B5EF4-FFF2-40B4-BE49-F238E27FC236}">
              <a16:creationId xmlns:a16="http://schemas.microsoft.com/office/drawing/2014/main" id="{1CE68FE4-10FC-4BC6-B9A5-68FDC573BB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1" name="Text Box 579">
          <a:extLst>
            <a:ext uri="{FF2B5EF4-FFF2-40B4-BE49-F238E27FC236}">
              <a16:creationId xmlns:a16="http://schemas.microsoft.com/office/drawing/2014/main" id="{3892BF50-E528-4F02-84C8-B5BD0CBF12C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42" name="Text Box 580">
          <a:extLst>
            <a:ext uri="{FF2B5EF4-FFF2-40B4-BE49-F238E27FC236}">
              <a16:creationId xmlns:a16="http://schemas.microsoft.com/office/drawing/2014/main" id="{C041270D-B8A5-410B-8640-059D22F9A0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3" name="Text Box 581">
          <a:extLst>
            <a:ext uri="{FF2B5EF4-FFF2-40B4-BE49-F238E27FC236}">
              <a16:creationId xmlns:a16="http://schemas.microsoft.com/office/drawing/2014/main" id="{3DD60EC5-26AB-49EA-9008-A84E023FE3E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4" name="Text Box 582">
          <a:extLst>
            <a:ext uri="{FF2B5EF4-FFF2-40B4-BE49-F238E27FC236}">
              <a16:creationId xmlns:a16="http://schemas.microsoft.com/office/drawing/2014/main" id="{A1EDF651-22EF-4539-AE5B-F94875ED89D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45" name="Text Box 583">
          <a:extLst>
            <a:ext uri="{FF2B5EF4-FFF2-40B4-BE49-F238E27FC236}">
              <a16:creationId xmlns:a16="http://schemas.microsoft.com/office/drawing/2014/main" id="{1B857D0A-DAF2-473F-B5A1-CD24CF7390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6" name="Text Box 584">
          <a:extLst>
            <a:ext uri="{FF2B5EF4-FFF2-40B4-BE49-F238E27FC236}">
              <a16:creationId xmlns:a16="http://schemas.microsoft.com/office/drawing/2014/main" id="{78F049B5-9A5E-4E60-80B8-F6B4AB9DA4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7" name="Text Box 585">
          <a:extLst>
            <a:ext uri="{FF2B5EF4-FFF2-40B4-BE49-F238E27FC236}">
              <a16:creationId xmlns:a16="http://schemas.microsoft.com/office/drawing/2014/main" id="{2A3612D8-F314-46CA-BAFF-B89F25137B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48" name="Text Box 586">
          <a:extLst>
            <a:ext uri="{FF2B5EF4-FFF2-40B4-BE49-F238E27FC236}">
              <a16:creationId xmlns:a16="http://schemas.microsoft.com/office/drawing/2014/main" id="{A5672419-3FAB-4B48-9902-3AEF56F96F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49" name="Text Box 587">
          <a:extLst>
            <a:ext uri="{FF2B5EF4-FFF2-40B4-BE49-F238E27FC236}">
              <a16:creationId xmlns:a16="http://schemas.microsoft.com/office/drawing/2014/main" id="{2FF67FE7-171E-4AE9-A5F2-847AB78227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0" name="Text Box 588">
          <a:extLst>
            <a:ext uri="{FF2B5EF4-FFF2-40B4-BE49-F238E27FC236}">
              <a16:creationId xmlns:a16="http://schemas.microsoft.com/office/drawing/2014/main" id="{C0F5AA37-DB87-4292-AF59-18A30E2803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1" name="Text Box 589">
          <a:extLst>
            <a:ext uri="{FF2B5EF4-FFF2-40B4-BE49-F238E27FC236}">
              <a16:creationId xmlns:a16="http://schemas.microsoft.com/office/drawing/2014/main" id="{67740DC0-6E76-4686-867D-C738E9A0CC4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52" name="Text Box 590">
          <a:extLst>
            <a:ext uri="{FF2B5EF4-FFF2-40B4-BE49-F238E27FC236}">
              <a16:creationId xmlns:a16="http://schemas.microsoft.com/office/drawing/2014/main" id="{6928BA33-5F0E-4FE7-AA6F-98D3AF8EAAD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3" name="Text Box 591">
          <a:extLst>
            <a:ext uri="{FF2B5EF4-FFF2-40B4-BE49-F238E27FC236}">
              <a16:creationId xmlns:a16="http://schemas.microsoft.com/office/drawing/2014/main" id="{7DAAE5E4-B684-434E-895E-D5487F603A8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4" name="Text Box 592">
          <a:extLst>
            <a:ext uri="{FF2B5EF4-FFF2-40B4-BE49-F238E27FC236}">
              <a16:creationId xmlns:a16="http://schemas.microsoft.com/office/drawing/2014/main" id="{7C9226EA-0885-4318-9FC7-E8E328EE53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55" name="Text Box 593">
          <a:extLst>
            <a:ext uri="{FF2B5EF4-FFF2-40B4-BE49-F238E27FC236}">
              <a16:creationId xmlns:a16="http://schemas.microsoft.com/office/drawing/2014/main" id="{86B5A7EE-43EA-447B-ACD1-CAD1201B110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6" name="Text Box 594">
          <a:extLst>
            <a:ext uri="{FF2B5EF4-FFF2-40B4-BE49-F238E27FC236}">
              <a16:creationId xmlns:a16="http://schemas.microsoft.com/office/drawing/2014/main" id="{55046C76-7BB7-470A-9D6A-84F060EB1C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7" name="Text Box 595">
          <a:extLst>
            <a:ext uri="{FF2B5EF4-FFF2-40B4-BE49-F238E27FC236}">
              <a16:creationId xmlns:a16="http://schemas.microsoft.com/office/drawing/2014/main" id="{F49E92BF-6A97-4FC3-921A-6F0581AA04A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58" name="Text Box 596">
          <a:extLst>
            <a:ext uri="{FF2B5EF4-FFF2-40B4-BE49-F238E27FC236}">
              <a16:creationId xmlns:a16="http://schemas.microsoft.com/office/drawing/2014/main" id="{B26CB3C2-B639-4EDC-92B7-5B829E8EC57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59" name="Text Box 597">
          <a:extLst>
            <a:ext uri="{FF2B5EF4-FFF2-40B4-BE49-F238E27FC236}">
              <a16:creationId xmlns:a16="http://schemas.microsoft.com/office/drawing/2014/main" id="{6F950E99-8727-4FD6-A068-FBD28C12E0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0" name="Text Box 598">
          <a:extLst>
            <a:ext uri="{FF2B5EF4-FFF2-40B4-BE49-F238E27FC236}">
              <a16:creationId xmlns:a16="http://schemas.microsoft.com/office/drawing/2014/main" id="{AB709E2C-096C-4C3A-9950-4D3F061B4F7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1" name="Text Box 599">
          <a:extLst>
            <a:ext uri="{FF2B5EF4-FFF2-40B4-BE49-F238E27FC236}">
              <a16:creationId xmlns:a16="http://schemas.microsoft.com/office/drawing/2014/main" id="{022E1BEC-3D19-4B9F-82BC-B8D526A1175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62" name="Text Box 600">
          <a:extLst>
            <a:ext uri="{FF2B5EF4-FFF2-40B4-BE49-F238E27FC236}">
              <a16:creationId xmlns:a16="http://schemas.microsoft.com/office/drawing/2014/main" id="{6D4DA73E-4E25-4EC9-8A78-C7BE6A7FBE8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3" name="Text Box 601">
          <a:extLst>
            <a:ext uri="{FF2B5EF4-FFF2-40B4-BE49-F238E27FC236}">
              <a16:creationId xmlns:a16="http://schemas.microsoft.com/office/drawing/2014/main" id="{E0004FF5-E5A0-4942-BC9B-A6BB9B7CB53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4" name="Text Box 602">
          <a:extLst>
            <a:ext uri="{FF2B5EF4-FFF2-40B4-BE49-F238E27FC236}">
              <a16:creationId xmlns:a16="http://schemas.microsoft.com/office/drawing/2014/main" id="{4503856E-BEAC-4C01-A5CB-735155C0C7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65" name="Text Box 603">
          <a:extLst>
            <a:ext uri="{FF2B5EF4-FFF2-40B4-BE49-F238E27FC236}">
              <a16:creationId xmlns:a16="http://schemas.microsoft.com/office/drawing/2014/main" id="{CE40D730-BB0C-4784-96DF-42243D0AD4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6" name="Text Box 604">
          <a:extLst>
            <a:ext uri="{FF2B5EF4-FFF2-40B4-BE49-F238E27FC236}">
              <a16:creationId xmlns:a16="http://schemas.microsoft.com/office/drawing/2014/main" id="{25F7C303-0656-4830-B836-360834A9F0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7" name="Text Box 605">
          <a:extLst>
            <a:ext uri="{FF2B5EF4-FFF2-40B4-BE49-F238E27FC236}">
              <a16:creationId xmlns:a16="http://schemas.microsoft.com/office/drawing/2014/main" id="{7B757F97-76B5-4437-90A0-B03D328D54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68" name="Text Box 606">
          <a:extLst>
            <a:ext uri="{FF2B5EF4-FFF2-40B4-BE49-F238E27FC236}">
              <a16:creationId xmlns:a16="http://schemas.microsoft.com/office/drawing/2014/main" id="{0B2E114F-8C9C-4E68-A524-55178E73FE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69" name="Text Box 607">
          <a:extLst>
            <a:ext uri="{FF2B5EF4-FFF2-40B4-BE49-F238E27FC236}">
              <a16:creationId xmlns:a16="http://schemas.microsoft.com/office/drawing/2014/main" id="{C36D249F-D1EB-4AA0-963F-28BEF099F74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0" name="Text Box 608">
          <a:extLst>
            <a:ext uri="{FF2B5EF4-FFF2-40B4-BE49-F238E27FC236}">
              <a16:creationId xmlns:a16="http://schemas.microsoft.com/office/drawing/2014/main" id="{60E58ECB-76A8-4C4E-A85A-D4904893B5A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1" name="Text Box 609">
          <a:extLst>
            <a:ext uri="{FF2B5EF4-FFF2-40B4-BE49-F238E27FC236}">
              <a16:creationId xmlns:a16="http://schemas.microsoft.com/office/drawing/2014/main" id="{2234A790-AF74-4FAE-88D6-22A36AD0CA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72" name="Text Box 610">
          <a:extLst>
            <a:ext uri="{FF2B5EF4-FFF2-40B4-BE49-F238E27FC236}">
              <a16:creationId xmlns:a16="http://schemas.microsoft.com/office/drawing/2014/main" id="{B4C45E15-5977-4718-8864-EE52BEF088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3" name="Text Box 611">
          <a:extLst>
            <a:ext uri="{FF2B5EF4-FFF2-40B4-BE49-F238E27FC236}">
              <a16:creationId xmlns:a16="http://schemas.microsoft.com/office/drawing/2014/main" id="{594B0E9A-E2F3-4938-875D-72540C4D35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4" name="Text Box 612">
          <a:extLst>
            <a:ext uri="{FF2B5EF4-FFF2-40B4-BE49-F238E27FC236}">
              <a16:creationId xmlns:a16="http://schemas.microsoft.com/office/drawing/2014/main" id="{1A1F65BE-A88C-4E4A-88AA-4B9DB2E1F6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75" name="Text Box 613">
          <a:extLst>
            <a:ext uri="{FF2B5EF4-FFF2-40B4-BE49-F238E27FC236}">
              <a16:creationId xmlns:a16="http://schemas.microsoft.com/office/drawing/2014/main" id="{CC3267AE-B836-4F92-A471-214BA7B906D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6" name="Text Box 614">
          <a:extLst>
            <a:ext uri="{FF2B5EF4-FFF2-40B4-BE49-F238E27FC236}">
              <a16:creationId xmlns:a16="http://schemas.microsoft.com/office/drawing/2014/main" id="{7C4CDC81-1722-47E2-BDC1-8C6AFEA8D7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7" name="Text Box 615">
          <a:extLst>
            <a:ext uri="{FF2B5EF4-FFF2-40B4-BE49-F238E27FC236}">
              <a16:creationId xmlns:a16="http://schemas.microsoft.com/office/drawing/2014/main" id="{2F2B1F87-ADA7-46C9-A0A9-0470D6AF780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78" name="Text Box 616">
          <a:extLst>
            <a:ext uri="{FF2B5EF4-FFF2-40B4-BE49-F238E27FC236}">
              <a16:creationId xmlns:a16="http://schemas.microsoft.com/office/drawing/2014/main" id="{3CA3C4C0-06B6-4A69-BABC-EF473FB89A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9" name="Text Box 617">
          <a:extLst>
            <a:ext uri="{FF2B5EF4-FFF2-40B4-BE49-F238E27FC236}">
              <a16:creationId xmlns:a16="http://schemas.microsoft.com/office/drawing/2014/main" id="{F9DCBBF4-954F-4C17-B2D7-6FB51CA075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0" name="Text Box 618">
          <a:extLst>
            <a:ext uri="{FF2B5EF4-FFF2-40B4-BE49-F238E27FC236}">
              <a16:creationId xmlns:a16="http://schemas.microsoft.com/office/drawing/2014/main" id="{98A2B005-7BDF-42A5-AB28-AE487AB722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81" name="Text Box 619">
          <a:extLst>
            <a:ext uri="{FF2B5EF4-FFF2-40B4-BE49-F238E27FC236}">
              <a16:creationId xmlns:a16="http://schemas.microsoft.com/office/drawing/2014/main" id="{3E8B1756-FEDF-4070-B79B-39487F3A102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2" name="Text Box 620">
          <a:extLst>
            <a:ext uri="{FF2B5EF4-FFF2-40B4-BE49-F238E27FC236}">
              <a16:creationId xmlns:a16="http://schemas.microsoft.com/office/drawing/2014/main" id="{73628292-5A69-4F60-A644-F95B712B9B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3" name="Text Box 621">
          <a:extLst>
            <a:ext uri="{FF2B5EF4-FFF2-40B4-BE49-F238E27FC236}">
              <a16:creationId xmlns:a16="http://schemas.microsoft.com/office/drawing/2014/main" id="{72B7BA9E-09D6-4CED-A1EF-163AED7E9EB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84" name="Text Box 622">
          <a:extLst>
            <a:ext uri="{FF2B5EF4-FFF2-40B4-BE49-F238E27FC236}">
              <a16:creationId xmlns:a16="http://schemas.microsoft.com/office/drawing/2014/main" id="{ABDDDBDC-2485-404F-ACC9-B0B21A35DB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85" name="Text Box 623">
          <a:extLst>
            <a:ext uri="{FF2B5EF4-FFF2-40B4-BE49-F238E27FC236}">
              <a16:creationId xmlns:a16="http://schemas.microsoft.com/office/drawing/2014/main" id="{44309AD0-9D2F-4716-BBF1-184FAA389DF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6" name="Text Box 624">
          <a:extLst>
            <a:ext uri="{FF2B5EF4-FFF2-40B4-BE49-F238E27FC236}">
              <a16:creationId xmlns:a16="http://schemas.microsoft.com/office/drawing/2014/main" id="{15F93B69-27F5-4F4F-B510-2C2C0E69EF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7" name="Text Box 625">
          <a:extLst>
            <a:ext uri="{FF2B5EF4-FFF2-40B4-BE49-F238E27FC236}">
              <a16:creationId xmlns:a16="http://schemas.microsoft.com/office/drawing/2014/main" id="{DD3570A4-D150-46AD-A4B6-A4ABCDB13F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88" name="Text Box 626">
          <a:extLst>
            <a:ext uri="{FF2B5EF4-FFF2-40B4-BE49-F238E27FC236}">
              <a16:creationId xmlns:a16="http://schemas.microsoft.com/office/drawing/2014/main" id="{4DB056E1-B377-4B38-9346-D3F0E219C0D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9" name="Text Box 627">
          <a:extLst>
            <a:ext uri="{FF2B5EF4-FFF2-40B4-BE49-F238E27FC236}">
              <a16:creationId xmlns:a16="http://schemas.microsoft.com/office/drawing/2014/main" id="{88B69CDB-5D82-4E7D-9E55-0EC9D5EEAF2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0" name="Text Box 628">
          <a:extLst>
            <a:ext uri="{FF2B5EF4-FFF2-40B4-BE49-F238E27FC236}">
              <a16:creationId xmlns:a16="http://schemas.microsoft.com/office/drawing/2014/main" id="{F9C65D77-A7BF-4EA4-942D-82E6868BCA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91" name="Text Box 629">
          <a:extLst>
            <a:ext uri="{FF2B5EF4-FFF2-40B4-BE49-F238E27FC236}">
              <a16:creationId xmlns:a16="http://schemas.microsoft.com/office/drawing/2014/main" id="{43FE5E48-AA6C-408F-9CFF-3B43E29002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2" name="Text Box 630">
          <a:extLst>
            <a:ext uri="{FF2B5EF4-FFF2-40B4-BE49-F238E27FC236}">
              <a16:creationId xmlns:a16="http://schemas.microsoft.com/office/drawing/2014/main" id="{A011759E-ACB1-4585-9EC8-0534452911E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3" name="Text Box 631">
          <a:extLst>
            <a:ext uri="{FF2B5EF4-FFF2-40B4-BE49-F238E27FC236}">
              <a16:creationId xmlns:a16="http://schemas.microsoft.com/office/drawing/2014/main" id="{225CFDC3-D1C1-40F3-A2D4-E77E86601A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94" name="Text Box 632">
          <a:extLst>
            <a:ext uri="{FF2B5EF4-FFF2-40B4-BE49-F238E27FC236}">
              <a16:creationId xmlns:a16="http://schemas.microsoft.com/office/drawing/2014/main" id="{58E4F5F6-4A27-4FAB-9B51-C29DDE9905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95" name="Text Box 633">
          <a:extLst>
            <a:ext uri="{FF2B5EF4-FFF2-40B4-BE49-F238E27FC236}">
              <a16:creationId xmlns:a16="http://schemas.microsoft.com/office/drawing/2014/main" id="{9240854F-6144-4C4F-8923-34D01E26443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6" name="Text Box 634">
          <a:extLst>
            <a:ext uri="{FF2B5EF4-FFF2-40B4-BE49-F238E27FC236}">
              <a16:creationId xmlns:a16="http://schemas.microsoft.com/office/drawing/2014/main" id="{A57B1E6E-F131-4CDF-A0AD-060F71D7421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7" name="Text Box 635">
          <a:extLst>
            <a:ext uri="{FF2B5EF4-FFF2-40B4-BE49-F238E27FC236}">
              <a16:creationId xmlns:a16="http://schemas.microsoft.com/office/drawing/2014/main" id="{C5CA13BC-E60C-43E5-B2F1-AD951721A65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98" name="Text Box 636">
          <a:extLst>
            <a:ext uri="{FF2B5EF4-FFF2-40B4-BE49-F238E27FC236}">
              <a16:creationId xmlns:a16="http://schemas.microsoft.com/office/drawing/2014/main" id="{26977EC7-04AE-473A-BC38-B712611ECD8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9" name="Text Box 637">
          <a:extLst>
            <a:ext uri="{FF2B5EF4-FFF2-40B4-BE49-F238E27FC236}">
              <a16:creationId xmlns:a16="http://schemas.microsoft.com/office/drawing/2014/main" id="{B6CA71D1-611B-48AD-B21B-6808A2ACE73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0" name="Text Box 638">
          <a:extLst>
            <a:ext uri="{FF2B5EF4-FFF2-40B4-BE49-F238E27FC236}">
              <a16:creationId xmlns:a16="http://schemas.microsoft.com/office/drawing/2014/main" id="{DB6B394F-E5C7-4882-A98B-98796CC18B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701" name="Text Box 639">
          <a:extLst>
            <a:ext uri="{FF2B5EF4-FFF2-40B4-BE49-F238E27FC236}">
              <a16:creationId xmlns:a16="http://schemas.microsoft.com/office/drawing/2014/main" id="{96164671-0F60-4BBE-824A-CEE2483CCE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2" name="Text Box 640">
          <a:extLst>
            <a:ext uri="{FF2B5EF4-FFF2-40B4-BE49-F238E27FC236}">
              <a16:creationId xmlns:a16="http://schemas.microsoft.com/office/drawing/2014/main" id="{5CA8DD13-8A42-468F-B098-1655138201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3" name="Text Box 641">
          <a:extLst>
            <a:ext uri="{FF2B5EF4-FFF2-40B4-BE49-F238E27FC236}">
              <a16:creationId xmlns:a16="http://schemas.microsoft.com/office/drawing/2014/main" id="{1054AEEA-DC6D-459F-A0C2-256BD3DBC8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704" name="Text Box 642">
          <a:extLst>
            <a:ext uri="{FF2B5EF4-FFF2-40B4-BE49-F238E27FC236}">
              <a16:creationId xmlns:a16="http://schemas.microsoft.com/office/drawing/2014/main" id="{A4386083-82FC-43C4-AB57-BB54AC9FA56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5" name="Text Box 643">
          <a:extLst>
            <a:ext uri="{FF2B5EF4-FFF2-40B4-BE49-F238E27FC236}">
              <a16:creationId xmlns:a16="http://schemas.microsoft.com/office/drawing/2014/main" id="{25A40E1C-46A0-4DA1-AD9F-17EAE85A30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6" name="Text Box 644">
          <a:extLst>
            <a:ext uri="{FF2B5EF4-FFF2-40B4-BE49-F238E27FC236}">
              <a16:creationId xmlns:a16="http://schemas.microsoft.com/office/drawing/2014/main" id="{4AF283DD-920E-4C52-849F-86D979482F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07" name="Text Box 645">
          <a:extLst>
            <a:ext uri="{FF2B5EF4-FFF2-40B4-BE49-F238E27FC236}">
              <a16:creationId xmlns:a16="http://schemas.microsoft.com/office/drawing/2014/main" id="{8330F37C-3490-4519-AA71-F24F3EC668F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8" name="Text Box 646">
          <a:extLst>
            <a:ext uri="{FF2B5EF4-FFF2-40B4-BE49-F238E27FC236}">
              <a16:creationId xmlns:a16="http://schemas.microsoft.com/office/drawing/2014/main" id="{95D8F498-30DC-4363-8243-1BEBF3D9AFC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9" name="Text Box 647">
          <a:extLst>
            <a:ext uri="{FF2B5EF4-FFF2-40B4-BE49-F238E27FC236}">
              <a16:creationId xmlns:a16="http://schemas.microsoft.com/office/drawing/2014/main" id="{3CCAC439-73B3-4DBE-8796-F386EA4173F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10" name="Text Box 648">
          <a:extLst>
            <a:ext uri="{FF2B5EF4-FFF2-40B4-BE49-F238E27FC236}">
              <a16:creationId xmlns:a16="http://schemas.microsoft.com/office/drawing/2014/main" id="{9461CC5F-2EA7-431C-B753-E5638D0A701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1" name="Text Box 649">
          <a:extLst>
            <a:ext uri="{FF2B5EF4-FFF2-40B4-BE49-F238E27FC236}">
              <a16:creationId xmlns:a16="http://schemas.microsoft.com/office/drawing/2014/main" id="{702AC3F5-95A4-4993-B91B-BC4AB52AD3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2" name="Text Box 650">
          <a:extLst>
            <a:ext uri="{FF2B5EF4-FFF2-40B4-BE49-F238E27FC236}">
              <a16:creationId xmlns:a16="http://schemas.microsoft.com/office/drawing/2014/main" id="{8D5ECD43-1FBB-4219-8C5C-BBBCA0FA73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13" name="Text Box 651">
          <a:extLst>
            <a:ext uri="{FF2B5EF4-FFF2-40B4-BE49-F238E27FC236}">
              <a16:creationId xmlns:a16="http://schemas.microsoft.com/office/drawing/2014/main" id="{AF9A5A36-37EC-4D73-A1F8-BE6537D22B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14" name="Text Box 652">
          <a:extLst>
            <a:ext uri="{FF2B5EF4-FFF2-40B4-BE49-F238E27FC236}">
              <a16:creationId xmlns:a16="http://schemas.microsoft.com/office/drawing/2014/main" id="{8FB379F8-160E-4C42-9835-5A91310323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5" name="Text Box 653">
          <a:extLst>
            <a:ext uri="{FF2B5EF4-FFF2-40B4-BE49-F238E27FC236}">
              <a16:creationId xmlns:a16="http://schemas.microsoft.com/office/drawing/2014/main" id="{588AA17E-B4F7-43AD-965C-55E3FF4EC4A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6" name="Text Box 654">
          <a:extLst>
            <a:ext uri="{FF2B5EF4-FFF2-40B4-BE49-F238E27FC236}">
              <a16:creationId xmlns:a16="http://schemas.microsoft.com/office/drawing/2014/main" id="{7CDA65A8-F2E1-4A28-B35D-C5747DC245E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17" name="Text Box 655">
          <a:extLst>
            <a:ext uri="{FF2B5EF4-FFF2-40B4-BE49-F238E27FC236}">
              <a16:creationId xmlns:a16="http://schemas.microsoft.com/office/drawing/2014/main" id="{945E366A-50AE-4628-988E-A20047877D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8" name="Text Box 656">
          <a:extLst>
            <a:ext uri="{FF2B5EF4-FFF2-40B4-BE49-F238E27FC236}">
              <a16:creationId xmlns:a16="http://schemas.microsoft.com/office/drawing/2014/main" id="{4BE3A2B6-6B72-40CF-B098-5300B19C73B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9" name="Text Box 657">
          <a:extLst>
            <a:ext uri="{FF2B5EF4-FFF2-40B4-BE49-F238E27FC236}">
              <a16:creationId xmlns:a16="http://schemas.microsoft.com/office/drawing/2014/main" id="{82B247F0-17A6-411E-9F06-75D37B79FB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20" name="Text Box 658">
          <a:extLst>
            <a:ext uri="{FF2B5EF4-FFF2-40B4-BE49-F238E27FC236}">
              <a16:creationId xmlns:a16="http://schemas.microsoft.com/office/drawing/2014/main" id="{D08C5C02-69DC-45CC-94D7-B1A23309A15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1" name="Text Box 659">
          <a:extLst>
            <a:ext uri="{FF2B5EF4-FFF2-40B4-BE49-F238E27FC236}">
              <a16:creationId xmlns:a16="http://schemas.microsoft.com/office/drawing/2014/main" id="{037F9813-994C-414F-A956-7AEEA80663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2" name="Text Box 660">
          <a:extLst>
            <a:ext uri="{FF2B5EF4-FFF2-40B4-BE49-F238E27FC236}">
              <a16:creationId xmlns:a16="http://schemas.microsoft.com/office/drawing/2014/main" id="{9A1EF685-ACAD-4C61-A3AC-D6C092A325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23" name="Text Box 661">
          <a:extLst>
            <a:ext uri="{FF2B5EF4-FFF2-40B4-BE49-F238E27FC236}">
              <a16:creationId xmlns:a16="http://schemas.microsoft.com/office/drawing/2014/main" id="{299C63F1-81C2-4F77-BAF4-E0FBE22583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4" name="Text Box 662">
          <a:extLst>
            <a:ext uri="{FF2B5EF4-FFF2-40B4-BE49-F238E27FC236}">
              <a16:creationId xmlns:a16="http://schemas.microsoft.com/office/drawing/2014/main" id="{7B6AFC99-8EBE-4E1E-A7AD-F81852D1EA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5" name="Text Box 663">
          <a:extLst>
            <a:ext uri="{FF2B5EF4-FFF2-40B4-BE49-F238E27FC236}">
              <a16:creationId xmlns:a16="http://schemas.microsoft.com/office/drawing/2014/main" id="{B616C6C7-B51B-404E-ADE4-E3443C073FE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26" name="Text Box 664">
          <a:extLst>
            <a:ext uri="{FF2B5EF4-FFF2-40B4-BE49-F238E27FC236}">
              <a16:creationId xmlns:a16="http://schemas.microsoft.com/office/drawing/2014/main" id="{B06098C9-60F7-4839-BE9F-E253A8BF406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7" name="Text Box 665">
          <a:extLst>
            <a:ext uri="{FF2B5EF4-FFF2-40B4-BE49-F238E27FC236}">
              <a16:creationId xmlns:a16="http://schemas.microsoft.com/office/drawing/2014/main" id="{47C6B2A7-7530-4A33-B482-C3C7F44EA6F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8" name="Text Box 666">
          <a:extLst>
            <a:ext uri="{FF2B5EF4-FFF2-40B4-BE49-F238E27FC236}">
              <a16:creationId xmlns:a16="http://schemas.microsoft.com/office/drawing/2014/main" id="{41943B37-04D9-4327-B1A6-969E1D970A1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29" name="Text Box 667">
          <a:extLst>
            <a:ext uri="{FF2B5EF4-FFF2-40B4-BE49-F238E27FC236}">
              <a16:creationId xmlns:a16="http://schemas.microsoft.com/office/drawing/2014/main" id="{DC06123C-2CD0-4FC4-A0F2-C42FFA9336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0" name="Text Box 668">
          <a:extLst>
            <a:ext uri="{FF2B5EF4-FFF2-40B4-BE49-F238E27FC236}">
              <a16:creationId xmlns:a16="http://schemas.microsoft.com/office/drawing/2014/main" id="{54334DC8-2CBB-43B0-9EC0-7F97276888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1" name="Text Box 669">
          <a:extLst>
            <a:ext uri="{FF2B5EF4-FFF2-40B4-BE49-F238E27FC236}">
              <a16:creationId xmlns:a16="http://schemas.microsoft.com/office/drawing/2014/main" id="{5FB01932-E6F7-45E2-BC93-D4F891367F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32" name="Text Box 670">
          <a:extLst>
            <a:ext uri="{FF2B5EF4-FFF2-40B4-BE49-F238E27FC236}">
              <a16:creationId xmlns:a16="http://schemas.microsoft.com/office/drawing/2014/main" id="{EFF0E6E1-DABD-4DC7-952B-5E506E3F5F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33" name="Text Box 671">
          <a:extLst>
            <a:ext uri="{FF2B5EF4-FFF2-40B4-BE49-F238E27FC236}">
              <a16:creationId xmlns:a16="http://schemas.microsoft.com/office/drawing/2014/main" id="{88E90680-ECE6-43E2-8904-D04BE8477C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4" name="Text Box 672">
          <a:extLst>
            <a:ext uri="{FF2B5EF4-FFF2-40B4-BE49-F238E27FC236}">
              <a16:creationId xmlns:a16="http://schemas.microsoft.com/office/drawing/2014/main" id="{087D8733-3210-407D-B0E0-F091E6C290E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5" name="Text Box 673">
          <a:extLst>
            <a:ext uri="{FF2B5EF4-FFF2-40B4-BE49-F238E27FC236}">
              <a16:creationId xmlns:a16="http://schemas.microsoft.com/office/drawing/2014/main" id="{8F6D29F8-A50D-4357-A31C-163AA861A5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36" name="Text Box 674">
          <a:extLst>
            <a:ext uri="{FF2B5EF4-FFF2-40B4-BE49-F238E27FC236}">
              <a16:creationId xmlns:a16="http://schemas.microsoft.com/office/drawing/2014/main" id="{546927B9-392B-4E5B-8F96-C9F7E7BD0D0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7" name="Text Box 675">
          <a:extLst>
            <a:ext uri="{FF2B5EF4-FFF2-40B4-BE49-F238E27FC236}">
              <a16:creationId xmlns:a16="http://schemas.microsoft.com/office/drawing/2014/main" id="{14D2CCC0-5EAB-4800-8707-8F0D5FBCB5B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8" name="Text Box 676">
          <a:extLst>
            <a:ext uri="{FF2B5EF4-FFF2-40B4-BE49-F238E27FC236}">
              <a16:creationId xmlns:a16="http://schemas.microsoft.com/office/drawing/2014/main" id="{CAE80385-C2CE-4BAB-842B-DF37BE0B88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39" name="Text Box 677">
          <a:extLst>
            <a:ext uri="{FF2B5EF4-FFF2-40B4-BE49-F238E27FC236}">
              <a16:creationId xmlns:a16="http://schemas.microsoft.com/office/drawing/2014/main" id="{63D83ED5-D6A6-4121-9ED4-AE1F1D22C4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0" name="Text Box 678">
          <a:extLst>
            <a:ext uri="{FF2B5EF4-FFF2-40B4-BE49-F238E27FC236}">
              <a16:creationId xmlns:a16="http://schemas.microsoft.com/office/drawing/2014/main" id="{C43BE41F-E003-4806-B1BF-901DB1E73F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1" name="Text Box 679">
          <a:extLst>
            <a:ext uri="{FF2B5EF4-FFF2-40B4-BE49-F238E27FC236}">
              <a16:creationId xmlns:a16="http://schemas.microsoft.com/office/drawing/2014/main" id="{BC4BF12F-CF22-45A3-81C0-3DCF674147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42" name="Text Box 680">
          <a:extLst>
            <a:ext uri="{FF2B5EF4-FFF2-40B4-BE49-F238E27FC236}">
              <a16:creationId xmlns:a16="http://schemas.microsoft.com/office/drawing/2014/main" id="{E3B95557-AB6C-44B3-ABD9-07792B0A73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3" name="Text Box 681">
          <a:extLst>
            <a:ext uri="{FF2B5EF4-FFF2-40B4-BE49-F238E27FC236}">
              <a16:creationId xmlns:a16="http://schemas.microsoft.com/office/drawing/2014/main" id="{10A21A43-DD85-40DD-9C0D-6077A121826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4" name="Text Box 682">
          <a:extLst>
            <a:ext uri="{FF2B5EF4-FFF2-40B4-BE49-F238E27FC236}">
              <a16:creationId xmlns:a16="http://schemas.microsoft.com/office/drawing/2014/main" id="{57B64EFD-0481-46F3-99E6-1767F50160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45" name="Text Box 683">
          <a:extLst>
            <a:ext uri="{FF2B5EF4-FFF2-40B4-BE49-F238E27FC236}">
              <a16:creationId xmlns:a16="http://schemas.microsoft.com/office/drawing/2014/main" id="{A64F6AE8-8EE9-4A42-8C72-953B9F96E74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6" name="Text Box 684">
          <a:extLst>
            <a:ext uri="{FF2B5EF4-FFF2-40B4-BE49-F238E27FC236}">
              <a16:creationId xmlns:a16="http://schemas.microsoft.com/office/drawing/2014/main" id="{95E81527-19AD-4B13-95C7-938D0B6742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7" name="Text Box 685">
          <a:extLst>
            <a:ext uri="{FF2B5EF4-FFF2-40B4-BE49-F238E27FC236}">
              <a16:creationId xmlns:a16="http://schemas.microsoft.com/office/drawing/2014/main" id="{64D14D0C-35DA-4531-B5D4-8B1A70F850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48" name="Text Box 686">
          <a:extLst>
            <a:ext uri="{FF2B5EF4-FFF2-40B4-BE49-F238E27FC236}">
              <a16:creationId xmlns:a16="http://schemas.microsoft.com/office/drawing/2014/main" id="{6AF5C4FA-0FC6-4AD6-8448-8003F9DABC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9" name="Text Box 687">
          <a:extLst>
            <a:ext uri="{FF2B5EF4-FFF2-40B4-BE49-F238E27FC236}">
              <a16:creationId xmlns:a16="http://schemas.microsoft.com/office/drawing/2014/main" id="{7B3EDC83-4E5D-4DF5-A78D-256D0F763D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0" name="Text Box 688">
          <a:extLst>
            <a:ext uri="{FF2B5EF4-FFF2-40B4-BE49-F238E27FC236}">
              <a16:creationId xmlns:a16="http://schemas.microsoft.com/office/drawing/2014/main" id="{5B99C790-D35D-4BBD-9C3E-5DFE21A9E2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51" name="Text Box 689">
          <a:extLst>
            <a:ext uri="{FF2B5EF4-FFF2-40B4-BE49-F238E27FC236}">
              <a16:creationId xmlns:a16="http://schemas.microsoft.com/office/drawing/2014/main" id="{D5A4E5C8-BD8C-4E07-AFB8-26446E65C2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52" name="Text Box 690">
          <a:extLst>
            <a:ext uri="{FF2B5EF4-FFF2-40B4-BE49-F238E27FC236}">
              <a16:creationId xmlns:a16="http://schemas.microsoft.com/office/drawing/2014/main" id="{9E98A996-A403-41C9-A8A9-AE17BF82A4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3" name="Text Box 691">
          <a:extLst>
            <a:ext uri="{FF2B5EF4-FFF2-40B4-BE49-F238E27FC236}">
              <a16:creationId xmlns:a16="http://schemas.microsoft.com/office/drawing/2014/main" id="{C9C49630-5FB6-410A-9C4E-E6297FB96FD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4" name="Text Box 692">
          <a:extLst>
            <a:ext uri="{FF2B5EF4-FFF2-40B4-BE49-F238E27FC236}">
              <a16:creationId xmlns:a16="http://schemas.microsoft.com/office/drawing/2014/main" id="{7AF37614-6E3F-42E1-86A0-0938A7237BF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55" name="Text Box 693">
          <a:extLst>
            <a:ext uri="{FF2B5EF4-FFF2-40B4-BE49-F238E27FC236}">
              <a16:creationId xmlns:a16="http://schemas.microsoft.com/office/drawing/2014/main" id="{50E40F09-6F6C-4B6B-9798-12051D2B60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6" name="Text Box 694">
          <a:extLst>
            <a:ext uri="{FF2B5EF4-FFF2-40B4-BE49-F238E27FC236}">
              <a16:creationId xmlns:a16="http://schemas.microsoft.com/office/drawing/2014/main" id="{70564232-2611-4C52-B0F2-68D0D18B54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7" name="Text Box 695">
          <a:extLst>
            <a:ext uri="{FF2B5EF4-FFF2-40B4-BE49-F238E27FC236}">
              <a16:creationId xmlns:a16="http://schemas.microsoft.com/office/drawing/2014/main" id="{19F5B65C-BCD7-4F73-B395-0350A11D3D6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58" name="Text Box 696">
          <a:extLst>
            <a:ext uri="{FF2B5EF4-FFF2-40B4-BE49-F238E27FC236}">
              <a16:creationId xmlns:a16="http://schemas.microsoft.com/office/drawing/2014/main" id="{3B873DA1-6BEA-4D75-B73C-EB1B8429EA1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9" name="Text Box 697">
          <a:extLst>
            <a:ext uri="{FF2B5EF4-FFF2-40B4-BE49-F238E27FC236}">
              <a16:creationId xmlns:a16="http://schemas.microsoft.com/office/drawing/2014/main" id="{E3E749A6-ED14-4596-814A-23142F50EF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0" name="Text Box 698">
          <a:extLst>
            <a:ext uri="{FF2B5EF4-FFF2-40B4-BE49-F238E27FC236}">
              <a16:creationId xmlns:a16="http://schemas.microsoft.com/office/drawing/2014/main" id="{C6E2989F-EE07-41BF-9A5F-0EFE0C4F506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61" name="Text Box 699">
          <a:extLst>
            <a:ext uri="{FF2B5EF4-FFF2-40B4-BE49-F238E27FC236}">
              <a16:creationId xmlns:a16="http://schemas.microsoft.com/office/drawing/2014/main" id="{102EEB77-4A5D-4569-AF9C-98F0412B39D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62" name="Text Box 700">
          <a:extLst>
            <a:ext uri="{FF2B5EF4-FFF2-40B4-BE49-F238E27FC236}">
              <a16:creationId xmlns:a16="http://schemas.microsoft.com/office/drawing/2014/main" id="{8A7AC961-463E-486B-AF9B-0409497E134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3" name="Text Box 701">
          <a:extLst>
            <a:ext uri="{FF2B5EF4-FFF2-40B4-BE49-F238E27FC236}">
              <a16:creationId xmlns:a16="http://schemas.microsoft.com/office/drawing/2014/main" id="{9846DEED-E025-4C9E-ADE9-D80447A39F7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4" name="Text Box 702">
          <a:extLst>
            <a:ext uri="{FF2B5EF4-FFF2-40B4-BE49-F238E27FC236}">
              <a16:creationId xmlns:a16="http://schemas.microsoft.com/office/drawing/2014/main" id="{683A4D64-AB5C-4714-954D-1948EF4F138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65" name="Text Box 703">
          <a:extLst>
            <a:ext uri="{FF2B5EF4-FFF2-40B4-BE49-F238E27FC236}">
              <a16:creationId xmlns:a16="http://schemas.microsoft.com/office/drawing/2014/main" id="{9DBEE97F-D36D-49E7-AD00-140564D9B7D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6" name="Text Box 704">
          <a:extLst>
            <a:ext uri="{FF2B5EF4-FFF2-40B4-BE49-F238E27FC236}">
              <a16:creationId xmlns:a16="http://schemas.microsoft.com/office/drawing/2014/main" id="{B52A5A4D-FFCE-42F6-9F6A-29EA3A52EB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7" name="Text Box 705">
          <a:extLst>
            <a:ext uri="{FF2B5EF4-FFF2-40B4-BE49-F238E27FC236}">
              <a16:creationId xmlns:a16="http://schemas.microsoft.com/office/drawing/2014/main" id="{C553AED9-7D3C-46EA-8892-FF808A86AA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68" name="Text Box 706">
          <a:extLst>
            <a:ext uri="{FF2B5EF4-FFF2-40B4-BE49-F238E27FC236}">
              <a16:creationId xmlns:a16="http://schemas.microsoft.com/office/drawing/2014/main" id="{2EAF85FA-5C12-458A-8CCD-6A72BB2BC2E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69" name="Text Box 707">
          <a:extLst>
            <a:ext uri="{FF2B5EF4-FFF2-40B4-BE49-F238E27FC236}">
              <a16:creationId xmlns:a16="http://schemas.microsoft.com/office/drawing/2014/main" id="{7D0DA06D-3A84-43D2-AE6B-07D3ADD2441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0" name="Text Box 708">
          <a:extLst>
            <a:ext uri="{FF2B5EF4-FFF2-40B4-BE49-F238E27FC236}">
              <a16:creationId xmlns:a16="http://schemas.microsoft.com/office/drawing/2014/main" id="{4BF9B3FC-ACF4-4B87-8189-3A7203A919E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1" name="Text Box 709">
          <a:extLst>
            <a:ext uri="{FF2B5EF4-FFF2-40B4-BE49-F238E27FC236}">
              <a16:creationId xmlns:a16="http://schemas.microsoft.com/office/drawing/2014/main" id="{21F63AE1-D639-4713-8E61-68C6C90DC0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72" name="Text Box 710">
          <a:extLst>
            <a:ext uri="{FF2B5EF4-FFF2-40B4-BE49-F238E27FC236}">
              <a16:creationId xmlns:a16="http://schemas.microsoft.com/office/drawing/2014/main" id="{74359F73-6E62-4228-ADB0-E027E938B0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3" name="Text Box 711">
          <a:extLst>
            <a:ext uri="{FF2B5EF4-FFF2-40B4-BE49-F238E27FC236}">
              <a16:creationId xmlns:a16="http://schemas.microsoft.com/office/drawing/2014/main" id="{D4ECA3B5-75BF-47C6-AE78-4A8BE1F2BEF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4" name="Text Box 712">
          <a:extLst>
            <a:ext uri="{FF2B5EF4-FFF2-40B4-BE49-F238E27FC236}">
              <a16:creationId xmlns:a16="http://schemas.microsoft.com/office/drawing/2014/main" id="{456BBEC4-9E04-4A02-98DE-BF56C7FBF3D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75" name="Text Box 713">
          <a:extLst>
            <a:ext uri="{FF2B5EF4-FFF2-40B4-BE49-F238E27FC236}">
              <a16:creationId xmlns:a16="http://schemas.microsoft.com/office/drawing/2014/main" id="{274EDBE3-A23F-41FA-84CF-5A535F49AD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6" name="Text Box 714">
          <a:extLst>
            <a:ext uri="{FF2B5EF4-FFF2-40B4-BE49-F238E27FC236}">
              <a16:creationId xmlns:a16="http://schemas.microsoft.com/office/drawing/2014/main" id="{53D7DB1F-93A1-441A-9D4E-7FBF1938B86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7" name="Text Box 715">
          <a:extLst>
            <a:ext uri="{FF2B5EF4-FFF2-40B4-BE49-F238E27FC236}">
              <a16:creationId xmlns:a16="http://schemas.microsoft.com/office/drawing/2014/main" id="{D57A95AF-407E-481C-A3F1-4069C818B77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78" name="Text Box 716">
          <a:extLst>
            <a:ext uri="{FF2B5EF4-FFF2-40B4-BE49-F238E27FC236}">
              <a16:creationId xmlns:a16="http://schemas.microsoft.com/office/drawing/2014/main" id="{F200117D-955F-46EB-94DC-74BFF435B4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79" name="Text Box 717">
          <a:extLst>
            <a:ext uri="{FF2B5EF4-FFF2-40B4-BE49-F238E27FC236}">
              <a16:creationId xmlns:a16="http://schemas.microsoft.com/office/drawing/2014/main" id="{EC0413CE-2696-43BC-AED7-8026ED7A28E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0" name="Text Box 718">
          <a:extLst>
            <a:ext uri="{FF2B5EF4-FFF2-40B4-BE49-F238E27FC236}">
              <a16:creationId xmlns:a16="http://schemas.microsoft.com/office/drawing/2014/main" id="{2E161720-DCC4-4DD4-B18D-CE088F2A49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1" name="Text Box 719">
          <a:extLst>
            <a:ext uri="{FF2B5EF4-FFF2-40B4-BE49-F238E27FC236}">
              <a16:creationId xmlns:a16="http://schemas.microsoft.com/office/drawing/2014/main" id="{08DE0292-DF3D-425B-B691-0B1835550D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82" name="Text Box 720">
          <a:extLst>
            <a:ext uri="{FF2B5EF4-FFF2-40B4-BE49-F238E27FC236}">
              <a16:creationId xmlns:a16="http://schemas.microsoft.com/office/drawing/2014/main" id="{65DBB5C4-521A-42DD-BA3C-73DC0A4CC0F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3" name="Text Box 721">
          <a:extLst>
            <a:ext uri="{FF2B5EF4-FFF2-40B4-BE49-F238E27FC236}">
              <a16:creationId xmlns:a16="http://schemas.microsoft.com/office/drawing/2014/main" id="{F34A4006-D6B5-4F0F-8AC9-01A3E5573B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4" name="Text Box 722">
          <a:extLst>
            <a:ext uri="{FF2B5EF4-FFF2-40B4-BE49-F238E27FC236}">
              <a16:creationId xmlns:a16="http://schemas.microsoft.com/office/drawing/2014/main" id="{C64EF979-3432-49D7-828D-7048A431E9C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85" name="Text Box 723">
          <a:extLst>
            <a:ext uri="{FF2B5EF4-FFF2-40B4-BE49-F238E27FC236}">
              <a16:creationId xmlns:a16="http://schemas.microsoft.com/office/drawing/2014/main" id="{6CED5FA5-B864-45F4-91E9-22F173E2CE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86" name="Text Box 724">
          <a:extLst>
            <a:ext uri="{FF2B5EF4-FFF2-40B4-BE49-F238E27FC236}">
              <a16:creationId xmlns:a16="http://schemas.microsoft.com/office/drawing/2014/main" id="{D684B56D-623A-489A-BD08-49891CAC1AC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7" name="Text Box 725">
          <a:extLst>
            <a:ext uri="{FF2B5EF4-FFF2-40B4-BE49-F238E27FC236}">
              <a16:creationId xmlns:a16="http://schemas.microsoft.com/office/drawing/2014/main" id="{553981E7-F837-419F-94D2-930FA38F9A9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8" name="Text Box 726">
          <a:extLst>
            <a:ext uri="{FF2B5EF4-FFF2-40B4-BE49-F238E27FC236}">
              <a16:creationId xmlns:a16="http://schemas.microsoft.com/office/drawing/2014/main" id="{C242E780-E30F-4BA8-95E3-296E0EEF16D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89" name="Text Box 727">
          <a:extLst>
            <a:ext uri="{FF2B5EF4-FFF2-40B4-BE49-F238E27FC236}">
              <a16:creationId xmlns:a16="http://schemas.microsoft.com/office/drawing/2014/main" id="{8FE4F9B8-C99B-49B3-B112-8A66B1AFCC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0" name="Text Box 728">
          <a:extLst>
            <a:ext uri="{FF2B5EF4-FFF2-40B4-BE49-F238E27FC236}">
              <a16:creationId xmlns:a16="http://schemas.microsoft.com/office/drawing/2014/main" id="{AE6EAD2C-8D83-452A-9134-98E1EBF3D7B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1" name="Text Box 729">
          <a:extLst>
            <a:ext uri="{FF2B5EF4-FFF2-40B4-BE49-F238E27FC236}">
              <a16:creationId xmlns:a16="http://schemas.microsoft.com/office/drawing/2014/main" id="{0E2EBC99-3AC1-4EF9-B025-F16090F86D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92" name="Text Box 730">
          <a:extLst>
            <a:ext uri="{FF2B5EF4-FFF2-40B4-BE49-F238E27FC236}">
              <a16:creationId xmlns:a16="http://schemas.microsoft.com/office/drawing/2014/main" id="{63857AA9-0FFC-494D-B051-237E4CD64DA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3" name="Text Box 731">
          <a:extLst>
            <a:ext uri="{FF2B5EF4-FFF2-40B4-BE49-F238E27FC236}">
              <a16:creationId xmlns:a16="http://schemas.microsoft.com/office/drawing/2014/main" id="{602ACA52-58D8-4D93-A340-9EF14EF5ADA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4" name="Text Box 732">
          <a:extLst>
            <a:ext uri="{FF2B5EF4-FFF2-40B4-BE49-F238E27FC236}">
              <a16:creationId xmlns:a16="http://schemas.microsoft.com/office/drawing/2014/main" id="{27FFB824-0391-45C8-B671-50DFF1E1BD7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95" name="Text Box 733">
          <a:extLst>
            <a:ext uri="{FF2B5EF4-FFF2-40B4-BE49-F238E27FC236}">
              <a16:creationId xmlns:a16="http://schemas.microsoft.com/office/drawing/2014/main" id="{DC8B160C-93E3-41F2-9691-5E95AF00833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96" name="Text Box 734">
          <a:extLst>
            <a:ext uri="{FF2B5EF4-FFF2-40B4-BE49-F238E27FC236}">
              <a16:creationId xmlns:a16="http://schemas.microsoft.com/office/drawing/2014/main" id="{B57799BE-B92F-4856-BAE4-F57CECB08A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7" name="Text Box 735">
          <a:extLst>
            <a:ext uri="{FF2B5EF4-FFF2-40B4-BE49-F238E27FC236}">
              <a16:creationId xmlns:a16="http://schemas.microsoft.com/office/drawing/2014/main" id="{89C3B009-9E10-4B04-A48A-8AD1EAA3174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8" name="Text Box 736">
          <a:extLst>
            <a:ext uri="{FF2B5EF4-FFF2-40B4-BE49-F238E27FC236}">
              <a16:creationId xmlns:a16="http://schemas.microsoft.com/office/drawing/2014/main" id="{493A6FD7-9D75-4B7B-8C11-63EE2760C6A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99" name="Text Box 737">
          <a:extLst>
            <a:ext uri="{FF2B5EF4-FFF2-40B4-BE49-F238E27FC236}">
              <a16:creationId xmlns:a16="http://schemas.microsoft.com/office/drawing/2014/main" id="{F1B1C0EE-4790-4A86-BA6D-C5B322F79B3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0" name="Text Box 738">
          <a:extLst>
            <a:ext uri="{FF2B5EF4-FFF2-40B4-BE49-F238E27FC236}">
              <a16:creationId xmlns:a16="http://schemas.microsoft.com/office/drawing/2014/main" id="{187D23B1-94CB-4438-AFF0-3E5B1D86CF5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1" name="Text Box 739">
          <a:extLst>
            <a:ext uri="{FF2B5EF4-FFF2-40B4-BE49-F238E27FC236}">
              <a16:creationId xmlns:a16="http://schemas.microsoft.com/office/drawing/2014/main" id="{F41E57A0-0894-4C47-96DF-EFF21248195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02" name="Text Box 740">
          <a:extLst>
            <a:ext uri="{FF2B5EF4-FFF2-40B4-BE49-F238E27FC236}">
              <a16:creationId xmlns:a16="http://schemas.microsoft.com/office/drawing/2014/main" id="{D6F9FD4F-A697-4FB8-B835-CF35C44DFB8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03" name="Text Box 741">
          <a:extLst>
            <a:ext uri="{FF2B5EF4-FFF2-40B4-BE49-F238E27FC236}">
              <a16:creationId xmlns:a16="http://schemas.microsoft.com/office/drawing/2014/main" id="{7C7664D7-FB2B-42CC-A473-C1DB8C01091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4" name="Text Box 742">
          <a:extLst>
            <a:ext uri="{FF2B5EF4-FFF2-40B4-BE49-F238E27FC236}">
              <a16:creationId xmlns:a16="http://schemas.microsoft.com/office/drawing/2014/main" id="{837338A4-CBF8-4E82-A8C5-8422332381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5" name="Text Box 743">
          <a:extLst>
            <a:ext uri="{FF2B5EF4-FFF2-40B4-BE49-F238E27FC236}">
              <a16:creationId xmlns:a16="http://schemas.microsoft.com/office/drawing/2014/main" id="{D5088103-376D-4143-8005-B5361BD335F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06" name="Text Box 744">
          <a:extLst>
            <a:ext uri="{FF2B5EF4-FFF2-40B4-BE49-F238E27FC236}">
              <a16:creationId xmlns:a16="http://schemas.microsoft.com/office/drawing/2014/main" id="{260F9F5B-98A1-41E8-A5A1-7AA63E3DCC7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7" name="Text Box 745">
          <a:extLst>
            <a:ext uri="{FF2B5EF4-FFF2-40B4-BE49-F238E27FC236}">
              <a16:creationId xmlns:a16="http://schemas.microsoft.com/office/drawing/2014/main" id="{E7B46DEF-6669-4FEB-ACC1-9F08F3E5730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8" name="Text Box 746">
          <a:extLst>
            <a:ext uri="{FF2B5EF4-FFF2-40B4-BE49-F238E27FC236}">
              <a16:creationId xmlns:a16="http://schemas.microsoft.com/office/drawing/2014/main" id="{0297813F-8930-4655-990D-38807BC251C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09" name="Text Box 747">
          <a:extLst>
            <a:ext uri="{FF2B5EF4-FFF2-40B4-BE49-F238E27FC236}">
              <a16:creationId xmlns:a16="http://schemas.microsoft.com/office/drawing/2014/main" id="{AE8F0CDC-0A19-41C6-A1B6-9B692F8F7CA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0" name="Text Box 748">
          <a:extLst>
            <a:ext uri="{FF2B5EF4-FFF2-40B4-BE49-F238E27FC236}">
              <a16:creationId xmlns:a16="http://schemas.microsoft.com/office/drawing/2014/main" id="{A9206CF7-D7D1-4E50-8A6D-C612E0B7EF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1" name="Text Box 749">
          <a:extLst>
            <a:ext uri="{FF2B5EF4-FFF2-40B4-BE49-F238E27FC236}">
              <a16:creationId xmlns:a16="http://schemas.microsoft.com/office/drawing/2014/main" id="{3CA10156-1104-4CB4-802E-EA0458A4EB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12" name="Text Box 750">
          <a:extLst>
            <a:ext uri="{FF2B5EF4-FFF2-40B4-BE49-F238E27FC236}">
              <a16:creationId xmlns:a16="http://schemas.microsoft.com/office/drawing/2014/main" id="{E132663E-DFB5-47FA-B7D3-DF962D1522E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3" name="Text Box 751">
          <a:extLst>
            <a:ext uri="{FF2B5EF4-FFF2-40B4-BE49-F238E27FC236}">
              <a16:creationId xmlns:a16="http://schemas.microsoft.com/office/drawing/2014/main" id="{B8DDFDF7-D406-4FF8-A617-1FAD92EAE49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4" name="Text Box 752">
          <a:extLst>
            <a:ext uri="{FF2B5EF4-FFF2-40B4-BE49-F238E27FC236}">
              <a16:creationId xmlns:a16="http://schemas.microsoft.com/office/drawing/2014/main" id="{4AB621E6-9432-40BF-8E50-8909088A575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15" name="Text Box 753">
          <a:extLst>
            <a:ext uri="{FF2B5EF4-FFF2-40B4-BE49-F238E27FC236}">
              <a16:creationId xmlns:a16="http://schemas.microsoft.com/office/drawing/2014/main" id="{77395CAB-CAB8-429F-8F3D-C3F43E575D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6" name="Text Box 754">
          <a:extLst>
            <a:ext uri="{FF2B5EF4-FFF2-40B4-BE49-F238E27FC236}">
              <a16:creationId xmlns:a16="http://schemas.microsoft.com/office/drawing/2014/main" id="{F5917DF5-9677-4FCB-B1A8-9B5AC6825F8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7" name="Text Box 755">
          <a:extLst>
            <a:ext uri="{FF2B5EF4-FFF2-40B4-BE49-F238E27FC236}">
              <a16:creationId xmlns:a16="http://schemas.microsoft.com/office/drawing/2014/main" id="{48C1A4A7-9F49-494C-B3B9-D1AF7C7AC7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18" name="Text Box 756">
          <a:extLst>
            <a:ext uri="{FF2B5EF4-FFF2-40B4-BE49-F238E27FC236}">
              <a16:creationId xmlns:a16="http://schemas.microsoft.com/office/drawing/2014/main" id="{0546881F-5086-4249-AF93-F4104184D1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9" name="Text Box 757">
          <a:extLst>
            <a:ext uri="{FF2B5EF4-FFF2-40B4-BE49-F238E27FC236}">
              <a16:creationId xmlns:a16="http://schemas.microsoft.com/office/drawing/2014/main" id="{FFF95040-B7D8-454C-931D-EDDF006A0E9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0" name="Text Box 758">
          <a:extLst>
            <a:ext uri="{FF2B5EF4-FFF2-40B4-BE49-F238E27FC236}">
              <a16:creationId xmlns:a16="http://schemas.microsoft.com/office/drawing/2014/main" id="{8CD634A7-571D-4977-8C5C-06318FB676B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21" name="Text Box 759">
          <a:extLst>
            <a:ext uri="{FF2B5EF4-FFF2-40B4-BE49-F238E27FC236}">
              <a16:creationId xmlns:a16="http://schemas.microsoft.com/office/drawing/2014/main" id="{AE153EE2-B960-413D-9214-61C9577EEC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22" name="Text Box 760">
          <a:extLst>
            <a:ext uri="{FF2B5EF4-FFF2-40B4-BE49-F238E27FC236}">
              <a16:creationId xmlns:a16="http://schemas.microsoft.com/office/drawing/2014/main" id="{361EE14D-5FC4-4B33-84E9-2E2CBFC60B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3" name="Text Box 761">
          <a:extLst>
            <a:ext uri="{FF2B5EF4-FFF2-40B4-BE49-F238E27FC236}">
              <a16:creationId xmlns:a16="http://schemas.microsoft.com/office/drawing/2014/main" id="{701D75A1-7891-4D00-B07A-8F3292EA06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4" name="Text Box 762">
          <a:extLst>
            <a:ext uri="{FF2B5EF4-FFF2-40B4-BE49-F238E27FC236}">
              <a16:creationId xmlns:a16="http://schemas.microsoft.com/office/drawing/2014/main" id="{E676DE36-7EA5-4112-909E-DC31B4A7D2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25" name="Text Box 763">
          <a:extLst>
            <a:ext uri="{FF2B5EF4-FFF2-40B4-BE49-F238E27FC236}">
              <a16:creationId xmlns:a16="http://schemas.microsoft.com/office/drawing/2014/main" id="{01A2380E-340A-4773-A115-4E72F478E2B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6" name="Text Box 764">
          <a:extLst>
            <a:ext uri="{FF2B5EF4-FFF2-40B4-BE49-F238E27FC236}">
              <a16:creationId xmlns:a16="http://schemas.microsoft.com/office/drawing/2014/main" id="{A902A639-F8AD-4D0B-96ED-2E93EC79233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7" name="Text Box 765">
          <a:extLst>
            <a:ext uri="{FF2B5EF4-FFF2-40B4-BE49-F238E27FC236}">
              <a16:creationId xmlns:a16="http://schemas.microsoft.com/office/drawing/2014/main" id="{B9A132ED-D462-440B-AD6C-D6E7531C99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28" name="Text Box 766">
          <a:extLst>
            <a:ext uri="{FF2B5EF4-FFF2-40B4-BE49-F238E27FC236}">
              <a16:creationId xmlns:a16="http://schemas.microsoft.com/office/drawing/2014/main" id="{91436C47-F56A-4016-8C58-A081C5509F8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9" name="Text Box 767">
          <a:extLst>
            <a:ext uri="{FF2B5EF4-FFF2-40B4-BE49-F238E27FC236}">
              <a16:creationId xmlns:a16="http://schemas.microsoft.com/office/drawing/2014/main" id="{2AFE7A28-D7B7-48E5-A6B6-0FE41D72BB3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0" name="Text Box 768">
          <a:extLst>
            <a:ext uri="{FF2B5EF4-FFF2-40B4-BE49-F238E27FC236}">
              <a16:creationId xmlns:a16="http://schemas.microsoft.com/office/drawing/2014/main" id="{8C0F1B4E-D9FC-4CF1-ACD7-3FFF75A2309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31" name="Text Box 769">
          <a:extLst>
            <a:ext uri="{FF2B5EF4-FFF2-40B4-BE49-F238E27FC236}">
              <a16:creationId xmlns:a16="http://schemas.microsoft.com/office/drawing/2014/main" id="{ED73DB20-E61E-4879-B4C0-D22BAD3D75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2" name="Text Box 770">
          <a:extLst>
            <a:ext uri="{FF2B5EF4-FFF2-40B4-BE49-F238E27FC236}">
              <a16:creationId xmlns:a16="http://schemas.microsoft.com/office/drawing/2014/main" id="{20F4206A-699F-4965-81B9-5C5895FF6F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3" name="Text Box 771">
          <a:extLst>
            <a:ext uri="{FF2B5EF4-FFF2-40B4-BE49-F238E27FC236}">
              <a16:creationId xmlns:a16="http://schemas.microsoft.com/office/drawing/2014/main" id="{9CD1378B-606D-49AE-8569-4717DD0952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34" name="Text Box 772">
          <a:extLst>
            <a:ext uri="{FF2B5EF4-FFF2-40B4-BE49-F238E27FC236}">
              <a16:creationId xmlns:a16="http://schemas.microsoft.com/office/drawing/2014/main" id="{332B68CE-04F5-4004-95C3-0E0270DB9E8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5" name="Text Box 773">
          <a:extLst>
            <a:ext uri="{FF2B5EF4-FFF2-40B4-BE49-F238E27FC236}">
              <a16:creationId xmlns:a16="http://schemas.microsoft.com/office/drawing/2014/main" id="{9146D84A-D048-4B5C-BE07-0D9274EFC0F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6" name="Text Box 774">
          <a:extLst>
            <a:ext uri="{FF2B5EF4-FFF2-40B4-BE49-F238E27FC236}">
              <a16:creationId xmlns:a16="http://schemas.microsoft.com/office/drawing/2014/main" id="{10A0D9BA-81A2-4933-8FAB-699FD8AFDA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37" name="Text Box 775">
          <a:extLst>
            <a:ext uri="{FF2B5EF4-FFF2-40B4-BE49-F238E27FC236}">
              <a16:creationId xmlns:a16="http://schemas.microsoft.com/office/drawing/2014/main" id="{C3E2CA79-39A7-44B0-80C9-BBA3972BEC9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8" name="Text Box 776">
          <a:extLst>
            <a:ext uri="{FF2B5EF4-FFF2-40B4-BE49-F238E27FC236}">
              <a16:creationId xmlns:a16="http://schemas.microsoft.com/office/drawing/2014/main" id="{9D5880ED-F39C-4B13-9015-9A5E59E2935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9" name="Text Box 777">
          <a:extLst>
            <a:ext uri="{FF2B5EF4-FFF2-40B4-BE49-F238E27FC236}">
              <a16:creationId xmlns:a16="http://schemas.microsoft.com/office/drawing/2014/main" id="{9B3F3B9F-2B1D-47BC-8DB1-4427D5C716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40" name="Text Box 778">
          <a:extLst>
            <a:ext uri="{FF2B5EF4-FFF2-40B4-BE49-F238E27FC236}">
              <a16:creationId xmlns:a16="http://schemas.microsoft.com/office/drawing/2014/main" id="{9E7012F3-2626-428F-ACAC-FFBA45C47C0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41" name="Text Box 779">
          <a:extLst>
            <a:ext uri="{FF2B5EF4-FFF2-40B4-BE49-F238E27FC236}">
              <a16:creationId xmlns:a16="http://schemas.microsoft.com/office/drawing/2014/main" id="{C5D75590-9C6E-4C41-BAC9-3D773A57565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2" name="Text Box 780">
          <a:extLst>
            <a:ext uri="{FF2B5EF4-FFF2-40B4-BE49-F238E27FC236}">
              <a16:creationId xmlns:a16="http://schemas.microsoft.com/office/drawing/2014/main" id="{C501A98D-40F9-4076-9BA4-163441FCBC4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3" name="Text Box 781">
          <a:extLst>
            <a:ext uri="{FF2B5EF4-FFF2-40B4-BE49-F238E27FC236}">
              <a16:creationId xmlns:a16="http://schemas.microsoft.com/office/drawing/2014/main" id="{831533B5-6441-483F-8A56-F93AD5BDA13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44" name="Text Box 782">
          <a:extLst>
            <a:ext uri="{FF2B5EF4-FFF2-40B4-BE49-F238E27FC236}">
              <a16:creationId xmlns:a16="http://schemas.microsoft.com/office/drawing/2014/main" id="{63135F9D-3E56-4DAA-B522-8AF0B5D2502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5" name="Text Box 783">
          <a:extLst>
            <a:ext uri="{FF2B5EF4-FFF2-40B4-BE49-F238E27FC236}">
              <a16:creationId xmlns:a16="http://schemas.microsoft.com/office/drawing/2014/main" id="{8A774264-DB0A-4CD7-8A7A-02AD6732337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6" name="Text Box 784">
          <a:extLst>
            <a:ext uri="{FF2B5EF4-FFF2-40B4-BE49-F238E27FC236}">
              <a16:creationId xmlns:a16="http://schemas.microsoft.com/office/drawing/2014/main" id="{A9B4423E-32F1-49D4-BF91-8A781DE727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47" name="Text Box 785">
          <a:extLst>
            <a:ext uri="{FF2B5EF4-FFF2-40B4-BE49-F238E27FC236}">
              <a16:creationId xmlns:a16="http://schemas.microsoft.com/office/drawing/2014/main" id="{BE5E42D9-A349-4B9E-BEB0-392D142CEE9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8" name="Text Box 786">
          <a:extLst>
            <a:ext uri="{FF2B5EF4-FFF2-40B4-BE49-F238E27FC236}">
              <a16:creationId xmlns:a16="http://schemas.microsoft.com/office/drawing/2014/main" id="{4F804A05-8596-4E20-8DFD-17602324F6E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9" name="Text Box 787">
          <a:extLst>
            <a:ext uri="{FF2B5EF4-FFF2-40B4-BE49-F238E27FC236}">
              <a16:creationId xmlns:a16="http://schemas.microsoft.com/office/drawing/2014/main" id="{81B33772-C451-48E5-BA1D-51538828B1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50" name="Text Box 788">
          <a:extLst>
            <a:ext uri="{FF2B5EF4-FFF2-40B4-BE49-F238E27FC236}">
              <a16:creationId xmlns:a16="http://schemas.microsoft.com/office/drawing/2014/main" id="{CD0D4CDA-77E4-403A-A8C1-A3B3568663E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1" name="Text Box 789">
          <a:extLst>
            <a:ext uri="{FF2B5EF4-FFF2-40B4-BE49-F238E27FC236}">
              <a16:creationId xmlns:a16="http://schemas.microsoft.com/office/drawing/2014/main" id="{B9798845-9650-40A4-B819-A1BC00B8301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2" name="Text Box 790">
          <a:extLst>
            <a:ext uri="{FF2B5EF4-FFF2-40B4-BE49-F238E27FC236}">
              <a16:creationId xmlns:a16="http://schemas.microsoft.com/office/drawing/2014/main" id="{8B8A235C-8462-436B-9440-88E41021701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53" name="Text Box 791">
          <a:extLst>
            <a:ext uri="{FF2B5EF4-FFF2-40B4-BE49-F238E27FC236}">
              <a16:creationId xmlns:a16="http://schemas.microsoft.com/office/drawing/2014/main" id="{2DFBA818-D331-4F98-987E-3D4ED089C9A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4" name="Text Box 792">
          <a:extLst>
            <a:ext uri="{FF2B5EF4-FFF2-40B4-BE49-F238E27FC236}">
              <a16:creationId xmlns:a16="http://schemas.microsoft.com/office/drawing/2014/main" id="{785D27C9-6E75-40D1-BEB8-AD0A5351B7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5" name="Text Box 793">
          <a:extLst>
            <a:ext uri="{FF2B5EF4-FFF2-40B4-BE49-F238E27FC236}">
              <a16:creationId xmlns:a16="http://schemas.microsoft.com/office/drawing/2014/main" id="{04B48986-DCA3-4B7C-A314-2430D5AB73B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56" name="Text Box 794">
          <a:extLst>
            <a:ext uri="{FF2B5EF4-FFF2-40B4-BE49-F238E27FC236}">
              <a16:creationId xmlns:a16="http://schemas.microsoft.com/office/drawing/2014/main" id="{388900BF-9CF7-4400-BE7F-869559526A4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7" name="Text Box 795">
          <a:extLst>
            <a:ext uri="{FF2B5EF4-FFF2-40B4-BE49-F238E27FC236}">
              <a16:creationId xmlns:a16="http://schemas.microsoft.com/office/drawing/2014/main" id="{28CABD8D-97FA-48B1-972A-6AC226E99A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8" name="Text Box 796">
          <a:extLst>
            <a:ext uri="{FF2B5EF4-FFF2-40B4-BE49-F238E27FC236}">
              <a16:creationId xmlns:a16="http://schemas.microsoft.com/office/drawing/2014/main" id="{0BF94457-F52B-49F7-833E-A6AEB461951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59" name="Text Box 797">
          <a:extLst>
            <a:ext uri="{FF2B5EF4-FFF2-40B4-BE49-F238E27FC236}">
              <a16:creationId xmlns:a16="http://schemas.microsoft.com/office/drawing/2014/main" id="{B06CE2EF-F3A3-4B4A-8DC7-AA83ED0DF0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60" name="Text Box 798">
          <a:extLst>
            <a:ext uri="{FF2B5EF4-FFF2-40B4-BE49-F238E27FC236}">
              <a16:creationId xmlns:a16="http://schemas.microsoft.com/office/drawing/2014/main" id="{9B092BF9-1FEE-4B07-9682-D29D056A76B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1" name="Text Box 799">
          <a:extLst>
            <a:ext uri="{FF2B5EF4-FFF2-40B4-BE49-F238E27FC236}">
              <a16:creationId xmlns:a16="http://schemas.microsoft.com/office/drawing/2014/main" id="{F823046A-E538-4D26-8535-C5BBA6B90FD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2" name="Text Box 800">
          <a:extLst>
            <a:ext uri="{FF2B5EF4-FFF2-40B4-BE49-F238E27FC236}">
              <a16:creationId xmlns:a16="http://schemas.microsoft.com/office/drawing/2014/main" id="{BED70F4A-7A8E-4D33-9004-4F228DFB6A9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63" name="Text Box 801">
          <a:extLst>
            <a:ext uri="{FF2B5EF4-FFF2-40B4-BE49-F238E27FC236}">
              <a16:creationId xmlns:a16="http://schemas.microsoft.com/office/drawing/2014/main" id="{5649A387-FD29-492C-A5D3-70CB95A633F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4" name="Text Box 802">
          <a:extLst>
            <a:ext uri="{FF2B5EF4-FFF2-40B4-BE49-F238E27FC236}">
              <a16:creationId xmlns:a16="http://schemas.microsoft.com/office/drawing/2014/main" id="{B3998560-1B01-461F-AF1A-A95A3B08574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5" name="Text Box 803">
          <a:extLst>
            <a:ext uri="{FF2B5EF4-FFF2-40B4-BE49-F238E27FC236}">
              <a16:creationId xmlns:a16="http://schemas.microsoft.com/office/drawing/2014/main" id="{70276C47-7399-4E41-8580-49B5F44B4D3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66" name="Text Box 804">
          <a:extLst>
            <a:ext uri="{FF2B5EF4-FFF2-40B4-BE49-F238E27FC236}">
              <a16:creationId xmlns:a16="http://schemas.microsoft.com/office/drawing/2014/main" id="{998DA80A-10E2-49E4-8BCE-B7DDCA59350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7" name="Text Box 805">
          <a:extLst>
            <a:ext uri="{FF2B5EF4-FFF2-40B4-BE49-F238E27FC236}">
              <a16:creationId xmlns:a16="http://schemas.microsoft.com/office/drawing/2014/main" id="{CBE4B58C-BBF3-49E5-A397-5D1E9FD9751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8" name="Text Box 806">
          <a:extLst>
            <a:ext uri="{FF2B5EF4-FFF2-40B4-BE49-F238E27FC236}">
              <a16:creationId xmlns:a16="http://schemas.microsoft.com/office/drawing/2014/main" id="{55040AB4-DC67-4216-B99B-C2C8A08CE05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69" name="Text Box 807">
          <a:extLst>
            <a:ext uri="{FF2B5EF4-FFF2-40B4-BE49-F238E27FC236}">
              <a16:creationId xmlns:a16="http://schemas.microsoft.com/office/drawing/2014/main" id="{17E971A5-24AB-4A1A-A16F-B432C62FC22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0" name="Text Box 808">
          <a:extLst>
            <a:ext uri="{FF2B5EF4-FFF2-40B4-BE49-F238E27FC236}">
              <a16:creationId xmlns:a16="http://schemas.microsoft.com/office/drawing/2014/main" id="{85732674-8DA8-4326-AAED-471637D9AFA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1" name="Text Box 809">
          <a:extLst>
            <a:ext uri="{FF2B5EF4-FFF2-40B4-BE49-F238E27FC236}">
              <a16:creationId xmlns:a16="http://schemas.microsoft.com/office/drawing/2014/main" id="{BF2512D4-7887-45DA-A56D-B29E98036CC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72" name="Text Box 810">
          <a:extLst>
            <a:ext uri="{FF2B5EF4-FFF2-40B4-BE49-F238E27FC236}">
              <a16:creationId xmlns:a16="http://schemas.microsoft.com/office/drawing/2014/main" id="{2E7ADAFA-449D-4B2C-8856-670B81C223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3" name="Text Box 811">
          <a:extLst>
            <a:ext uri="{FF2B5EF4-FFF2-40B4-BE49-F238E27FC236}">
              <a16:creationId xmlns:a16="http://schemas.microsoft.com/office/drawing/2014/main" id="{1F0FACE1-DCC4-4387-B0BB-0D4D72FA0C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4" name="Text Box 812">
          <a:extLst>
            <a:ext uri="{FF2B5EF4-FFF2-40B4-BE49-F238E27FC236}">
              <a16:creationId xmlns:a16="http://schemas.microsoft.com/office/drawing/2014/main" id="{7B9C42A9-B763-46F6-AA29-BE05C377649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75" name="Text Box 813">
          <a:extLst>
            <a:ext uri="{FF2B5EF4-FFF2-40B4-BE49-F238E27FC236}">
              <a16:creationId xmlns:a16="http://schemas.microsoft.com/office/drawing/2014/main" id="{06692B8F-BA01-4AB0-BC09-7CBA8656F6F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6" name="Text Box 814">
          <a:extLst>
            <a:ext uri="{FF2B5EF4-FFF2-40B4-BE49-F238E27FC236}">
              <a16:creationId xmlns:a16="http://schemas.microsoft.com/office/drawing/2014/main" id="{8B6BE220-16F2-46AF-9991-B3196D975CD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7" name="Text Box 815">
          <a:extLst>
            <a:ext uri="{FF2B5EF4-FFF2-40B4-BE49-F238E27FC236}">
              <a16:creationId xmlns:a16="http://schemas.microsoft.com/office/drawing/2014/main" id="{2E1AA63C-42A7-4D53-B2E2-252D27444A8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78" name="Text Box 816">
          <a:extLst>
            <a:ext uri="{FF2B5EF4-FFF2-40B4-BE49-F238E27FC236}">
              <a16:creationId xmlns:a16="http://schemas.microsoft.com/office/drawing/2014/main" id="{AF50114C-DA79-4370-BBB4-CEA1BBD4B00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79" name="Text Box 817">
          <a:extLst>
            <a:ext uri="{FF2B5EF4-FFF2-40B4-BE49-F238E27FC236}">
              <a16:creationId xmlns:a16="http://schemas.microsoft.com/office/drawing/2014/main" id="{BE334135-21F0-4B9E-B828-6A1DF79984C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0" name="Text Box 818">
          <a:extLst>
            <a:ext uri="{FF2B5EF4-FFF2-40B4-BE49-F238E27FC236}">
              <a16:creationId xmlns:a16="http://schemas.microsoft.com/office/drawing/2014/main" id="{9EA89C12-5683-4C10-A53B-C5BC5D5E76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1" name="Text Box 819">
          <a:extLst>
            <a:ext uri="{FF2B5EF4-FFF2-40B4-BE49-F238E27FC236}">
              <a16:creationId xmlns:a16="http://schemas.microsoft.com/office/drawing/2014/main" id="{41211E83-8FBD-4253-9CA4-06E038E4B8A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82" name="Text Box 820">
          <a:extLst>
            <a:ext uri="{FF2B5EF4-FFF2-40B4-BE49-F238E27FC236}">
              <a16:creationId xmlns:a16="http://schemas.microsoft.com/office/drawing/2014/main" id="{CBB79D54-DC40-424F-BE35-ED7C3BF791D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3" name="Text Box 821">
          <a:extLst>
            <a:ext uri="{FF2B5EF4-FFF2-40B4-BE49-F238E27FC236}">
              <a16:creationId xmlns:a16="http://schemas.microsoft.com/office/drawing/2014/main" id="{30B0B628-FB87-47A1-A18C-E55735C15BB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4" name="Text Box 822">
          <a:extLst>
            <a:ext uri="{FF2B5EF4-FFF2-40B4-BE49-F238E27FC236}">
              <a16:creationId xmlns:a16="http://schemas.microsoft.com/office/drawing/2014/main" id="{FB21DFD9-7053-43C9-A8DA-61E6761E439F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85" name="Text Box 823">
          <a:extLst>
            <a:ext uri="{FF2B5EF4-FFF2-40B4-BE49-F238E27FC236}">
              <a16:creationId xmlns:a16="http://schemas.microsoft.com/office/drawing/2014/main" id="{4B35AFA0-0E91-40EA-BE36-D99BE142E1A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6" name="Text Box 824">
          <a:extLst>
            <a:ext uri="{FF2B5EF4-FFF2-40B4-BE49-F238E27FC236}">
              <a16:creationId xmlns:a16="http://schemas.microsoft.com/office/drawing/2014/main" id="{365CF12E-7264-4EA4-87F6-781655A24B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7" name="Text Box 825">
          <a:extLst>
            <a:ext uri="{FF2B5EF4-FFF2-40B4-BE49-F238E27FC236}">
              <a16:creationId xmlns:a16="http://schemas.microsoft.com/office/drawing/2014/main" id="{F886CBAA-982C-4C1E-B2D3-A9F8AE755E2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88" name="Text Box 826">
          <a:extLst>
            <a:ext uri="{FF2B5EF4-FFF2-40B4-BE49-F238E27FC236}">
              <a16:creationId xmlns:a16="http://schemas.microsoft.com/office/drawing/2014/main" id="{56822CA2-525F-42EB-8443-5D0F3A908BA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9" name="Text Box 827">
          <a:extLst>
            <a:ext uri="{FF2B5EF4-FFF2-40B4-BE49-F238E27FC236}">
              <a16:creationId xmlns:a16="http://schemas.microsoft.com/office/drawing/2014/main" id="{EB9FEF22-FB4C-4E7A-B7B9-0F183620F2C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0" name="Text Box 828">
          <a:extLst>
            <a:ext uri="{FF2B5EF4-FFF2-40B4-BE49-F238E27FC236}">
              <a16:creationId xmlns:a16="http://schemas.microsoft.com/office/drawing/2014/main" id="{FE58E2B7-3458-4A65-A579-CB984CBDB82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91" name="Text Box 829">
          <a:extLst>
            <a:ext uri="{FF2B5EF4-FFF2-40B4-BE49-F238E27FC236}">
              <a16:creationId xmlns:a16="http://schemas.microsoft.com/office/drawing/2014/main" id="{4D088836-5F86-47D0-8C40-7C05FA66D2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2" name="Text Box 830">
          <a:extLst>
            <a:ext uri="{FF2B5EF4-FFF2-40B4-BE49-F238E27FC236}">
              <a16:creationId xmlns:a16="http://schemas.microsoft.com/office/drawing/2014/main" id="{69C9B2E9-4FB8-4E0F-9E45-EDC362978A2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3" name="Text Box 831">
          <a:extLst>
            <a:ext uri="{FF2B5EF4-FFF2-40B4-BE49-F238E27FC236}">
              <a16:creationId xmlns:a16="http://schemas.microsoft.com/office/drawing/2014/main" id="{F8ACA5F9-9CCA-416E-88B3-5DADC1D0C91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94" name="Text Box 832">
          <a:extLst>
            <a:ext uri="{FF2B5EF4-FFF2-40B4-BE49-F238E27FC236}">
              <a16:creationId xmlns:a16="http://schemas.microsoft.com/office/drawing/2014/main" id="{DFF8C22A-F440-4E69-B94B-5280FF2837B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5" name="Text Box 833">
          <a:extLst>
            <a:ext uri="{FF2B5EF4-FFF2-40B4-BE49-F238E27FC236}">
              <a16:creationId xmlns:a16="http://schemas.microsoft.com/office/drawing/2014/main" id="{524C8D86-B91A-489B-A869-D4A2022F6C2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6" name="Text Box 834">
          <a:extLst>
            <a:ext uri="{FF2B5EF4-FFF2-40B4-BE49-F238E27FC236}">
              <a16:creationId xmlns:a16="http://schemas.microsoft.com/office/drawing/2014/main" id="{82BBC7C8-05A5-4303-94CE-17C58AEE72C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97" name="Text Box 835">
          <a:extLst>
            <a:ext uri="{FF2B5EF4-FFF2-40B4-BE49-F238E27FC236}">
              <a16:creationId xmlns:a16="http://schemas.microsoft.com/office/drawing/2014/main" id="{A85B8543-317B-4217-BC87-BEB7D1BD618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98" name="Text Box 836">
          <a:extLst>
            <a:ext uri="{FF2B5EF4-FFF2-40B4-BE49-F238E27FC236}">
              <a16:creationId xmlns:a16="http://schemas.microsoft.com/office/drawing/2014/main" id="{EF281E6F-CB25-498E-8CDE-6559EF9EA66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9" name="Text Box 837">
          <a:extLst>
            <a:ext uri="{FF2B5EF4-FFF2-40B4-BE49-F238E27FC236}">
              <a16:creationId xmlns:a16="http://schemas.microsoft.com/office/drawing/2014/main" id="{24F589A5-B6B1-4190-85FF-32D82BE1836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0" name="Text Box 838">
          <a:extLst>
            <a:ext uri="{FF2B5EF4-FFF2-40B4-BE49-F238E27FC236}">
              <a16:creationId xmlns:a16="http://schemas.microsoft.com/office/drawing/2014/main" id="{9149BD8B-11EA-4F32-88A8-DE9AE379528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01" name="Text Box 839">
          <a:extLst>
            <a:ext uri="{FF2B5EF4-FFF2-40B4-BE49-F238E27FC236}">
              <a16:creationId xmlns:a16="http://schemas.microsoft.com/office/drawing/2014/main" id="{A46F62B0-B116-4688-AF3A-487EA019065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2" name="Text Box 840">
          <a:extLst>
            <a:ext uri="{FF2B5EF4-FFF2-40B4-BE49-F238E27FC236}">
              <a16:creationId xmlns:a16="http://schemas.microsoft.com/office/drawing/2014/main" id="{3F0468F5-A19E-4584-838A-203213E7E856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3" name="Text Box 841">
          <a:extLst>
            <a:ext uri="{FF2B5EF4-FFF2-40B4-BE49-F238E27FC236}">
              <a16:creationId xmlns:a16="http://schemas.microsoft.com/office/drawing/2014/main" id="{45B82458-2807-413F-A5B6-212B9BE64FC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04" name="Text Box 842">
          <a:extLst>
            <a:ext uri="{FF2B5EF4-FFF2-40B4-BE49-F238E27FC236}">
              <a16:creationId xmlns:a16="http://schemas.microsoft.com/office/drawing/2014/main" id="{B6F44669-F4CB-41ED-AC50-160DF6FED66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5" name="Text Box 843">
          <a:extLst>
            <a:ext uri="{FF2B5EF4-FFF2-40B4-BE49-F238E27FC236}">
              <a16:creationId xmlns:a16="http://schemas.microsoft.com/office/drawing/2014/main" id="{F33B45D3-DF00-4BA3-AE56-54C0BF6677D7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6" name="Text Box 844">
          <a:extLst>
            <a:ext uri="{FF2B5EF4-FFF2-40B4-BE49-F238E27FC236}">
              <a16:creationId xmlns:a16="http://schemas.microsoft.com/office/drawing/2014/main" id="{40527E8E-1A02-4B10-B6E2-7A3ACE29EE48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07" name="Text Box 845">
          <a:extLst>
            <a:ext uri="{FF2B5EF4-FFF2-40B4-BE49-F238E27FC236}">
              <a16:creationId xmlns:a16="http://schemas.microsoft.com/office/drawing/2014/main" id="{B91D62A7-41C9-4539-9108-6F3782E6D7AD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8" name="Text Box 846">
          <a:extLst>
            <a:ext uri="{FF2B5EF4-FFF2-40B4-BE49-F238E27FC236}">
              <a16:creationId xmlns:a16="http://schemas.microsoft.com/office/drawing/2014/main" id="{64EE3F86-C284-4799-83DB-3CDAF76682F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9" name="Text Box 847">
          <a:extLst>
            <a:ext uri="{FF2B5EF4-FFF2-40B4-BE49-F238E27FC236}">
              <a16:creationId xmlns:a16="http://schemas.microsoft.com/office/drawing/2014/main" id="{CA5E0BA4-5D06-4D1E-AD0D-00B97D98149C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10" name="Text Box 848">
          <a:extLst>
            <a:ext uri="{FF2B5EF4-FFF2-40B4-BE49-F238E27FC236}">
              <a16:creationId xmlns:a16="http://schemas.microsoft.com/office/drawing/2014/main" id="{72990520-D3F4-43E9-8FA5-4E9B1C6374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1" name="Text Box 849">
          <a:extLst>
            <a:ext uri="{FF2B5EF4-FFF2-40B4-BE49-F238E27FC236}">
              <a16:creationId xmlns:a16="http://schemas.microsoft.com/office/drawing/2014/main" id="{614DECBA-77A5-40B3-A36D-694C0186C5C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2" name="Text Box 850">
          <a:extLst>
            <a:ext uri="{FF2B5EF4-FFF2-40B4-BE49-F238E27FC236}">
              <a16:creationId xmlns:a16="http://schemas.microsoft.com/office/drawing/2014/main" id="{C29BAC96-E6D5-4D40-917D-A1CE30E26C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13" name="Text Box 851">
          <a:extLst>
            <a:ext uri="{FF2B5EF4-FFF2-40B4-BE49-F238E27FC236}">
              <a16:creationId xmlns:a16="http://schemas.microsoft.com/office/drawing/2014/main" id="{19FC76AE-7125-45E8-B7F4-6FD32FEB81F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4" name="Text Box 852">
          <a:extLst>
            <a:ext uri="{FF2B5EF4-FFF2-40B4-BE49-F238E27FC236}">
              <a16:creationId xmlns:a16="http://schemas.microsoft.com/office/drawing/2014/main" id="{36F3BF07-192C-40C6-BE64-7264F2F5FA2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5" name="Text Box 853">
          <a:extLst>
            <a:ext uri="{FF2B5EF4-FFF2-40B4-BE49-F238E27FC236}">
              <a16:creationId xmlns:a16="http://schemas.microsoft.com/office/drawing/2014/main" id="{6F9C2E1E-302C-40EC-B639-7C6703E03440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16" name="Text Box 854">
          <a:extLst>
            <a:ext uri="{FF2B5EF4-FFF2-40B4-BE49-F238E27FC236}">
              <a16:creationId xmlns:a16="http://schemas.microsoft.com/office/drawing/2014/main" id="{8EA78C29-9DCE-4EC6-8AA6-8F5D0120553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17" name="Text Box 855">
          <a:extLst>
            <a:ext uri="{FF2B5EF4-FFF2-40B4-BE49-F238E27FC236}">
              <a16:creationId xmlns:a16="http://schemas.microsoft.com/office/drawing/2014/main" id="{103CEFFD-D504-4CBE-9232-CB7D032DB64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8" name="Text Box 856">
          <a:extLst>
            <a:ext uri="{FF2B5EF4-FFF2-40B4-BE49-F238E27FC236}">
              <a16:creationId xmlns:a16="http://schemas.microsoft.com/office/drawing/2014/main" id="{CD8DD69E-2EB1-4BDC-B7C7-A77B91BAAB09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9" name="Text Box 857">
          <a:extLst>
            <a:ext uri="{FF2B5EF4-FFF2-40B4-BE49-F238E27FC236}">
              <a16:creationId xmlns:a16="http://schemas.microsoft.com/office/drawing/2014/main" id="{9809DE26-3BFF-4D26-B739-5E8B6F2C7FB3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20" name="Text Box 858">
          <a:extLst>
            <a:ext uri="{FF2B5EF4-FFF2-40B4-BE49-F238E27FC236}">
              <a16:creationId xmlns:a16="http://schemas.microsoft.com/office/drawing/2014/main" id="{BDD2B26B-3BDE-4C1E-ABCB-799E0BA04A6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1" name="Text Box 859">
          <a:extLst>
            <a:ext uri="{FF2B5EF4-FFF2-40B4-BE49-F238E27FC236}">
              <a16:creationId xmlns:a16="http://schemas.microsoft.com/office/drawing/2014/main" id="{7E17F354-E753-4576-8827-3D9F067C4D7A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2" name="Text Box 860">
          <a:extLst>
            <a:ext uri="{FF2B5EF4-FFF2-40B4-BE49-F238E27FC236}">
              <a16:creationId xmlns:a16="http://schemas.microsoft.com/office/drawing/2014/main" id="{3422B1BF-CCC2-4C1B-9706-70F8B1C897B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23" name="Text Box 861">
          <a:extLst>
            <a:ext uri="{FF2B5EF4-FFF2-40B4-BE49-F238E27FC236}">
              <a16:creationId xmlns:a16="http://schemas.microsoft.com/office/drawing/2014/main" id="{31BF33BE-0258-440D-B040-314FE001724E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4" name="Text Box 862">
          <a:extLst>
            <a:ext uri="{FF2B5EF4-FFF2-40B4-BE49-F238E27FC236}">
              <a16:creationId xmlns:a16="http://schemas.microsoft.com/office/drawing/2014/main" id="{FFBACB12-DBC6-4E90-A0FB-EA4E81449AE4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5" name="Text Box 863">
          <a:extLst>
            <a:ext uri="{FF2B5EF4-FFF2-40B4-BE49-F238E27FC236}">
              <a16:creationId xmlns:a16="http://schemas.microsoft.com/office/drawing/2014/main" id="{C7CF6224-C488-4C9A-A6F9-D918923AC21B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26" name="Text Box 864">
          <a:extLst>
            <a:ext uri="{FF2B5EF4-FFF2-40B4-BE49-F238E27FC236}">
              <a16:creationId xmlns:a16="http://schemas.microsoft.com/office/drawing/2014/main" id="{AFB34250-0F60-402D-A7E2-8461D8826531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7" name="Text Box 865">
          <a:extLst>
            <a:ext uri="{FF2B5EF4-FFF2-40B4-BE49-F238E27FC236}">
              <a16:creationId xmlns:a16="http://schemas.microsoft.com/office/drawing/2014/main" id="{D6668A83-D0B9-4610-8AB9-E4B7866E7B4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8" name="Text Box 866">
          <a:extLst>
            <a:ext uri="{FF2B5EF4-FFF2-40B4-BE49-F238E27FC236}">
              <a16:creationId xmlns:a16="http://schemas.microsoft.com/office/drawing/2014/main" id="{0B422DD2-8C0C-4F5B-9D82-F7EBC6302E62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29" name="Text Box 867">
          <a:extLst>
            <a:ext uri="{FF2B5EF4-FFF2-40B4-BE49-F238E27FC236}">
              <a16:creationId xmlns:a16="http://schemas.microsoft.com/office/drawing/2014/main" id="{77856873-1EC9-4388-9435-BEBD171B1535}"/>
            </a:ext>
          </a:extLst>
        </xdr:cNvPr>
        <xdr:cNvSpPr txBox="1">
          <a:spLocks noChangeArrowheads="1"/>
        </xdr:cNvSpPr>
      </xdr:nvSpPr>
      <xdr:spPr bwMode="auto">
        <a:xfrm>
          <a:off x="1078706" y="6500813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6930" name="Text Box 868">
          <a:extLst>
            <a:ext uri="{FF2B5EF4-FFF2-40B4-BE49-F238E27FC236}">
              <a16:creationId xmlns:a16="http://schemas.microsoft.com/office/drawing/2014/main" id="{BAC1B118-7565-4CAF-B839-DA3222EC39E8}"/>
            </a:ext>
          </a:extLst>
        </xdr:cNvPr>
        <xdr:cNvSpPr txBox="1">
          <a:spLocks noChangeArrowheads="1"/>
        </xdr:cNvSpPr>
      </xdr:nvSpPr>
      <xdr:spPr bwMode="auto">
        <a:xfrm>
          <a:off x="136445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6931" name="Text Box 869">
          <a:extLst>
            <a:ext uri="{FF2B5EF4-FFF2-40B4-BE49-F238E27FC236}">
              <a16:creationId xmlns:a16="http://schemas.microsoft.com/office/drawing/2014/main" id="{40004707-4B9B-4536-A29F-7425468A6337}"/>
            </a:ext>
          </a:extLst>
        </xdr:cNvPr>
        <xdr:cNvSpPr txBox="1">
          <a:spLocks noChangeArrowheads="1"/>
        </xdr:cNvSpPr>
      </xdr:nvSpPr>
      <xdr:spPr bwMode="auto">
        <a:xfrm>
          <a:off x="3174206" y="6500813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dc\dfs\Users\rodrigo%20bazilato\AppData\Local\Microsoft\Windows\Temporary%20Internet%20Files\Content.Outlook\5K7GRJJ2\Mod%20Med%20CAIXA-COHAB\Cnto%20n&#186;%20018\Mucurici%20(72%20casas)\Medi&#231;&#245;es\PLANILHA%20-%20CANTEIRO%20OB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e Medição"/>
      <sheetName val="RESUMO"/>
    </sheetNames>
    <sheetDataSet>
      <sheetData sheetId="0" refreshError="1"/>
      <sheetData sheetId="1">
        <row r="2">
          <cell r="M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showGridLines="0" tabSelected="1" view="pageBreakPreview" zoomScaleNormal="100" zoomScaleSheetLayoutView="100" zoomScalePageLayoutView="90" workbookViewId="0">
      <selection activeCell="C34" sqref="C34"/>
    </sheetView>
  </sheetViews>
  <sheetFormatPr defaultColWidth="10.7109375" defaultRowHeight="15" customHeight="1" x14ac:dyDescent="0.2"/>
  <cols>
    <col min="1" max="1" width="20.7109375" style="68" customWidth="1"/>
    <col min="2" max="2" width="82.140625" style="68" customWidth="1"/>
    <col min="3" max="3" width="10.7109375" style="68" customWidth="1"/>
    <col min="4" max="4" width="40.7109375" style="68" customWidth="1"/>
    <col min="5" max="16384" width="10.7109375" style="68"/>
  </cols>
  <sheetData>
    <row r="1" spans="1:4" ht="15" customHeight="1" x14ac:dyDescent="0.2">
      <c r="A1" s="296" t="s">
        <v>24</v>
      </c>
      <c r="B1" s="297"/>
      <c r="C1" s="297"/>
      <c r="D1" s="298"/>
    </row>
    <row r="2" spans="1:4" s="122" customFormat="1" ht="15" customHeight="1" x14ac:dyDescent="0.2">
      <c r="A2" s="299" t="s">
        <v>263</v>
      </c>
      <c r="B2" s="300"/>
      <c r="C2" s="266"/>
      <c r="D2" s="267" t="s">
        <v>279</v>
      </c>
    </row>
    <row r="3" spans="1:4" s="122" customFormat="1" ht="15" customHeight="1" x14ac:dyDescent="0.2">
      <c r="A3" s="299" t="s">
        <v>267</v>
      </c>
      <c r="B3" s="300"/>
      <c r="C3" s="266"/>
      <c r="D3" s="306" t="s">
        <v>274</v>
      </c>
    </row>
    <row r="4" spans="1:4" s="123" customFormat="1" ht="15" customHeight="1" x14ac:dyDescent="0.2">
      <c r="A4" s="268" t="s">
        <v>268</v>
      </c>
      <c r="B4" s="269" t="s">
        <v>47</v>
      </c>
      <c r="C4" s="266"/>
      <c r="D4" s="306"/>
    </row>
    <row r="5" spans="1:4" s="124" customFormat="1" ht="15" customHeight="1" x14ac:dyDescent="0.2">
      <c r="A5" s="270"/>
      <c r="B5" s="271"/>
      <c r="C5" s="272"/>
      <c r="D5" s="273" t="s">
        <v>273</v>
      </c>
    </row>
    <row r="6" spans="1:4" ht="15" customHeight="1" x14ac:dyDescent="0.2">
      <c r="A6" s="301" t="s">
        <v>1</v>
      </c>
      <c r="B6" s="301" t="s">
        <v>14</v>
      </c>
      <c r="C6" s="303" t="s">
        <v>40</v>
      </c>
      <c r="D6" s="304" t="s">
        <v>28</v>
      </c>
    </row>
    <row r="7" spans="1:4" ht="15" customHeight="1" x14ac:dyDescent="0.2">
      <c r="A7" s="302"/>
      <c r="B7" s="302"/>
      <c r="C7" s="301"/>
      <c r="D7" s="305"/>
    </row>
    <row r="8" spans="1:4" s="72" customFormat="1" ht="15" customHeight="1" x14ac:dyDescent="0.2">
      <c r="A8" s="291" t="s">
        <v>26</v>
      </c>
      <c r="B8" s="292" t="str">
        <f>'Planilha Orçamentária'!D7</f>
        <v>SERVIÇOS PRELIMINARES</v>
      </c>
      <c r="C8" s="293">
        <f>D8/$C$12</f>
        <v>3.3436955437535991E-2</v>
      </c>
      <c r="D8" s="295">
        <f>'Planilha Orçamentária'!H11</f>
        <v>8001</v>
      </c>
    </row>
    <row r="9" spans="1:4" s="72" customFormat="1" ht="15" customHeight="1" x14ac:dyDescent="0.2">
      <c r="A9" s="291"/>
      <c r="B9" s="292"/>
      <c r="C9" s="294"/>
      <c r="D9" s="295"/>
    </row>
    <row r="10" spans="1:4" s="72" customFormat="1" ht="15" customHeight="1" x14ac:dyDescent="0.2">
      <c r="A10" s="291" t="s">
        <v>25</v>
      </c>
      <c r="B10" s="292" t="str">
        <f>'Planilha Orçamentária'!D13</f>
        <v>REDE DE DISTRIBUIÇÃO</v>
      </c>
      <c r="C10" s="293">
        <f t="shared" ref="C10" si="0">D10/$C$12</f>
        <v>0.966563044562464</v>
      </c>
      <c r="D10" s="295">
        <f>'Planilha Orçamentária'!H28</f>
        <v>231285.14000000004</v>
      </c>
    </row>
    <row r="11" spans="1:4" s="72" customFormat="1" ht="15" customHeight="1" x14ac:dyDescent="0.2">
      <c r="A11" s="291"/>
      <c r="B11" s="292"/>
      <c r="C11" s="294"/>
      <c r="D11" s="295"/>
    </row>
    <row r="12" spans="1:4" s="72" customFormat="1" ht="20.100000000000001" customHeight="1" x14ac:dyDescent="0.2">
      <c r="A12" s="307" t="s">
        <v>22</v>
      </c>
      <c r="B12" s="274" t="s">
        <v>27</v>
      </c>
      <c r="C12" s="308">
        <f>SUM(D8:D11)</f>
        <v>239286.14000000004</v>
      </c>
      <c r="D12" s="308"/>
    </row>
    <row r="13" spans="1:4" s="72" customFormat="1" ht="20.100000000000001" customHeight="1" x14ac:dyDescent="0.2">
      <c r="A13" s="307"/>
      <c r="B13" s="274" t="s">
        <v>269</v>
      </c>
      <c r="C13" s="308">
        <v>2254.66</v>
      </c>
      <c r="D13" s="308"/>
    </row>
    <row r="14" spans="1:4" s="72" customFormat="1" ht="20.100000000000001" customHeight="1" x14ac:dyDescent="0.2">
      <c r="A14" s="307"/>
      <c r="B14" s="274" t="s">
        <v>270</v>
      </c>
      <c r="C14" s="309">
        <f>C12/C13</f>
        <v>106.12958938376521</v>
      </c>
      <c r="D14" s="309"/>
    </row>
    <row r="15" spans="1:4" ht="15" customHeight="1" x14ac:dyDescent="0.2">
      <c r="A15" s="82"/>
      <c r="B15" s="70"/>
      <c r="C15" s="70"/>
      <c r="D15" s="83"/>
    </row>
    <row r="16" spans="1:4" ht="15" customHeight="1" x14ac:dyDescent="0.2">
      <c r="A16" s="82"/>
      <c r="B16" s="70"/>
      <c r="C16" s="70"/>
      <c r="D16" s="83"/>
    </row>
    <row r="17" spans="1:4" ht="15" customHeight="1" x14ac:dyDescent="0.2">
      <c r="A17" s="82"/>
      <c r="B17" s="70"/>
      <c r="C17" s="70"/>
      <c r="D17" s="83"/>
    </row>
    <row r="18" spans="1:4" ht="15" customHeight="1" x14ac:dyDescent="0.2">
      <c r="A18" s="82"/>
      <c r="B18" s="81"/>
      <c r="C18" s="70"/>
      <c r="D18" s="83"/>
    </row>
    <row r="19" spans="1:4" ht="15" customHeight="1" x14ac:dyDescent="0.2">
      <c r="A19" s="84"/>
      <c r="B19" s="71" t="s">
        <v>46</v>
      </c>
      <c r="C19" s="81"/>
      <c r="D19" s="85"/>
    </row>
    <row r="20" spans="1:4" ht="15" customHeight="1" x14ac:dyDescent="0.2">
      <c r="A20" s="84"/>
      <c r="B20" s="70" t="s">
        <v>44</v>
      </c>
      <c r="C20" s="81"/>
      <c r="D20" s="85"/>
    </row>
    <row r="21" spans="1:4" ht="15" customHeight="1" x14ac:dyDescent="0.2">
      <c r="A21" s="84"/>
      <c r="B21" s="81"/>
      <c r="C21" s="81"/>
      <c r="D21" s="85"/>
    </row>
    <row r="22" spans="1:4" ht="15" customHeight="1" x14ac:dyDescent="0.2">
      <c r="A22" s="86"/>
      <c r="B22" s="87"/>
      <c r="C22" s="87"/>
      <c r="D22" s="88"/>
    </row>
  </sheetData>
  <mergeCells count="20">
    <mergeCell ref="A10:A11"/>
    <mergeCell ref="B10:B11"/>
    <mergeCell ref="C10:C11"/>
    <mergeCell ref="D10:D11"/>
    <mergeCell ref="A12:A14"/>
    <mergeCell ref="C12:D12"/>
    <mergeCell ref="C13:D13"/>
    <mergeCell ref="C14:D14"/>
    <mergeCell ref="A8:A9"/>
    <mergeCell ref="B8:B9"/>
    <mergeCell ref="C8:C9"/>
    <mergeCell ref="D8:D9"/>
    <mergeCell ref="A1:D1"/>
    <mergeCell ref="A2:B2"/>
    <mergeCell ref="A3:B3"/>
    <mergeCell ref="A6:A7"/>
    <mergeCell ref="B6:B7"/>
    <mergeCell ref="C6:C7"/>
    <mergeCell ref="D6:D7"/>
    <mergeCell ref="D3:D4"/>
  </mergeCells>
  <phoneticPr fontId="38" type="noConversion"/>
  <printOptions horizontalCentered="1"/>
  <pageMargins left="0.59055118110236227" right="0.59055118110236227" top="1.0920138888888888" bottom="0.59055118110236227" header="0" footer="0"/>
  <pageSetup paperSize="9" scale="85" fitToWidth="0" fitToHeight="0" orientation="landscape" r:id="rId1"/>
  <headerFooter alignWithMargins="0">
    <oddHeader>&amp;C&amp;G</oddHeader>
    <oddFooter>&amp;CLogradouro: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view="pageBreakPreview" zoomScaleNormal="85" zoomScaleSheetLayoutView="100" workbookViewId="0">
      <selection activeCell="D16" sqref="D16"/>
    </sheetView>
  </sheetViews>
  <sheetFormatPr defaultColWidth="10.7109375" defaultRowHeight="15" customHeight="1" x14ac:dyDescent="0.2"/>
  <cols>
    <col min="1" max="1" width="7.42578125" style="3" customWidth="1"/>
    <col min="2" max="2" width="11.28515625" style="3" bestFit="1" customWidth="1"/>
    <col min="3" max="3" width="8.7109375" style="3" customWidth="1"/>
    <col min="4" max="4" width="70.7109375" style="5" customWidth="1"/>
    <col min="5" max="5" width="8.140625" style="3" bestFit="1" customWidth="1"/>
    <col min="6" max="6" width="14.140625" style="8" bestFit="1" customWidth="1"/>
    <col min="7" max="7" width="15.28515625" style="65" bestFit="1" customWidth="1"/>
    <col min="8" max="8" width="18.140625" style="6" bestFit="1" customWidth="1"/>
    <col min="9" max="16384" width="10.7109375" style="3"/>
  </cols>
  <sheetData>
    <row r="1" spans="1:8" s="1" customFormat="1" ht="15" customHeight="1" x14ac:dyDescent="0.2">
      <c r="A1" s="312" t="s">
        <v>21</v>
      </c>
      <c r="B1" s="313"/>
      <c r="C1" s="313"/>
      <c r="D1" s="313"/>
      <c r="E1" s="313"/>
      <c r="F1" s="313"/>
      <c r="G1" s="310" t="s">
        <v>277</v>
      </c>
      <c r="H1" s="311"/>
    </row>
    <row r="2" spans="1:8" s="1" customFormat="1" ht="15" customHeight="1" x14ac:dyDescent="0.2">
      <c r="A2" s="314" t="s">
        <v>262</v>
      </c>
      <c r="B2" s="315"/>
      <c r="C2" s="315"/>
      <c r="D2" s="315"/>
      <c r="E2" s="275" t="s">
        <v>0</v>
      </c>
      <c r="F2" s="276">
        <v>0.2616</v>
      </c>
      <c r="G2" s="277" t="s">
        <v>45</v>
      </c>
      <c r="H2" s="316" t="s">
        <v>271</v>
      </c>
    </row>
    <row r="3" spans="1:8" s="1" customFormat="1" ht="15" customHeight="1" x14ac:dyDescent="0.2">
      <c r="A3" s="282" t="s">
        <v>61</v>
      </c>
      <c r="B3" s="278"/>
      <c r="C3" s="278"/>
      <c r="D3" s="279"/>
      <c r="E3" s="280" t="s">
        <v>116</v>
      </c>
      <c r="F3" s="290">
        <v>44105</v>
      </c>
      <c r="G3" s="281" t="s">
        <v>60</v>
      </c>
      <c r="H3" s="316"/>
    </row>
    <row r="4" spans="1:8" s="1" customFormat="1" ht="15" customHeight="1" x14ac:dyDescent="0.2">
      <c r="A4" s="283" t="s">
        <v>59</v>
      </c>
      <c r="B4" s="284"/>
      <c r="C4" s="285" t="s">
        <v>48</v>
      </c>
      <c r="D4" s="286"/>
      <c r="E4" s="287"/>
      <c r="F4" s="287"/>
      <c r="G4" s="288"/>
      <c r="H4" s="289" t="s">
        <v>272</v>
      </c>
    </row>
    <row r="5" spans="1:8" s="2" customFormat="1" ht="15" customHeight="1" x14ac:dyDescent="0.2">
      <c r="A5" s="318" t="s">
        <v>1</v>
      </c>
      <c r="B5" s="318" t="s">
        <v>2</v>
      </c>
      <c r="C5" s="318" t="s">
        <v>3</v>
      </c>
      <c r="D5" s="319" t="s">
        <v>4</v>
      </c>
      <c r="E5" s="320" t="s">
        <v>29</v>
      </c>
      <c r="F5" s="321" t="s">
        <v>12</v>
      </c>
      <c r="G5" s="318" t="s">
        <v>31</v>
      </c>
      <c r="H5" s="318"/>
    </row>
    <row r="6" spans="1:8" s="2" customFormat="1" ht="15" customHeight="1" x14ac:dyDescent="0.2">
      <c r="A6" s="318"/>
      <c r="B6" s="318"/>
      <c r="C6" s="318"/>
      <c r="D6" s="319"/>
      <c r="E6" s="320"/>
      <c r="F6" s="321"/>
      <c r="G6" s="62" t="s">
        <v>30</v>
      </c>
      <c r="H6" s="7" t="s">
        <v>11</v>
      </c>
    </row>
    <row r="7" spans="1:8" s="2" customFormat="1" ht="15" customHeight="1" x14ac:dyDescent="0.2">
      <c r="A7" s="91" t="s">
        <v>26</v>
      </c>
      <c r="B7" s="92"/>
      <c r="C7" s="92"/>
      <c r="D7" s="93" t="s">
        <v>58</v>
      </c>
      <c r="E7" s="92"/>
      <c r="F7" s="96"/>
      <c r="G7" s="94"/>
      <c r="H7" s="95"/>
    </row>
    <row r="8" spans="1:8" s="8" customFormat="1" ht="12.75" x14ac:dyDescent="0.2">
      <c r="A8" s="154" t="s">
        <v>41</v>
      </c>
      <c r="B8" s="155">
        <v>7010100110</v>
      </c>
      <c r="C8" s="156" t="s">
        <v>64</v>
      </c>
      <c r="D8" s="157" t="s">
        <v>63</v>
      </c>
      <c r="E8" s="156" t="s">
        <v>7</v>
      </c>
      <c r="F8" s="158">
        <v>8</v>
      </c>
      <c r="G8" s="159">
        <f>TRUNC(145.82*1.2616,2)</f>
        <v>183.96</v>
      </c>
      <c r="H8" s="160">
        <f>ROUND(G8*F8,2)</f>
        <v>1471.68</v>
      </c>
    </row>
    <row r="9" spans="1:8" s="8" customFormat="1" ht="12.75" x14ac:dyDescent="0.2">
      <c r="A9" s="161" t="s">
        <v>67</v>
      </c>
      <c r="B9" s="162">
        <v>7010100040</v>
      </c>
      <c r="C9" s="163" t="s">
        <v>64</v>
      </c>
      <c r="D9" s="164" t="s">
        <v>66</v>
      </c>
      <c r="E9" s="163" t="s">
        <v>7</v>
      </c>
      <c r="F9" s="165">
        <v>12</v>
      </c>
      <c r="G9" s="166">
        <f>TRUNC(292.22*1.2616,2)</f>
        <v>368.66</v>
      </c>
      <c r="H9" s="167">
        <f>ROUND(G9*F9,2)</f>
        <v>4423.92</v>
      </c>
    </row>
    <row r="10" spans="1:8" s="8" customFormat="1" ht="12.75" x14ac:dyDescent="0.2">
      <c r="A10" s="168" t="s">
        <v>68</v>
      </c>
      <c r="B10" s="169">
        <v>7010100020</v>
      </c>
      <c r="C10" s="170" t="s">
        <v>64</v>
      </c>
      <c r="D10" s="171" t="s">
        <v>65</v>
      </c>
      <c r="E10" s="170" t="s">
        <v>7</v>
      </c>
      <c r="F10" s="172">
        <v>12</v>
      </c>
      <c r="G10" s="173">
        <f>TRUNC(139.07*1.2616,2)</f>
        <v>175.45</v>
      </c>
      <c r="H10" s="174">
        <f>ROUND(G10*F10,2)</f>
        <v>2105.4</v>
      </c>
    </row>
    <row r="11" spans="1:8" s="2" customFormat="1" ht="15" customHeight="1" x14ac:dyDescent="0.2">
      <c r="A11" s="325"/>
      <c r="B11" s="326"/>
      <c r="C11" s="327"/>
      <c r="D11" s="328" t="s">
        <v>42</v>
      </c>
      <c r="E11" s="329"/>
      <c r="F11" s="329"/>
      <c r="G11" s="330"/>
      <c r="H11" s="64">
        <f>SUM(H8:H10)</f>
        <v>8001</v>
      </c>
    </row>
    <row r="12" spans="1:8" s="9" customFormat="1" ht="8.25" customHeight="1" x14ac:dyDescent="0.2">
      <c r="A12" s="322"/>
      <c r="B12" s="323"/>
      <c r="C12" s="323"/>
      <c r="D12" s="323"/>
      <c r="E12" s="323"/>
      <c r="F12" s="323"/>
      <c r="G12" s="323"/>
      <c r="H12" s="324"/>
    </row>
    <row r="13" spans="1:8" s="8" customFormat="1" ht="12.75" x14ac:dyDescent="0.2">
      <c r="A13" s="91" t="s">
        <v>25</v>
      </c>
      <c r="B13" s="92"/>
      <c r="C13" s="92"/>
      <c r="D13" s="93" t="s">
        <v>62</v>
      </c>
      <c r="E13" s="92"/>
      <c r="F13" s="96"/>
      <c r="G13" s="94"/>
      <c r="H13" s="95"/>
    </row>
    <row r="14" spans="1:8" s="8" customFormat="1" ht="51" x14ac:dyDescent="0.2">
      <c r="A14" s="154" t="s">
        <v>70</v>
      </c>
      <c r="B14" s="155">
        <v>90082</v>
      </c>
      <c r="C14" s="156" t="s">
        <v>69</v>
      </c>
      <c r="D14" s="157" t="s">
        <v>220</v>
      </c>
      <c r="E14" s="156" t="s">
        <v>10</v>
      </c>
      <c r="F14" s="158">
        <v>901.86</v>
      </c>
      <c r="G14" s="159">
        <f>TRUNC(8.32*1.2616,2)</f>
        <v>10.49</v>
      </c>
      <c r="H14" s="160">
        <f>ROUND(G14*F14,2)</f>
        <v>9460.51</v>
      </c>
    </row>
    <row r="15" spans="1:8" s="8" customFormat="1" ht="25.5" x14ac:dyDescent="0.2">
      <c r="A15" s="161" t="s">
        <v>50</v>
      </c>
      <c r="B15" s="162">
        <v>101616</v>
      </c>
      <c r="C15" s="163" t="s">
        <v>69</v>
      </c>
      <c r="D15" s="164" t="s">
        <v>71</v>
      </c>
      <c r="E15" s="163" t="s">
        <v>7</v>
      </c>
      <c r="F15" s="165">
        <v>901.86</v>
      </c>
      <c r="G15" s="175">
        <f>TRUNC(4.6*1.2616,2)</f>
        <v>5.8</v>
      </c>
      <c r="H15" s="167">
        <f>ROUND(G15*F15,2)</f>
        <v>5230.79</v>
      </c>
    </row>
    <row r="16" spans="1:8" s="8" customFormat="1" ht="12.75" x14ac:dyDescent="0.2">
      <c r="A16" s="161" t="s">
        <v>51</v>
      </c>
      <c r="B16" s="162">
        <v>43056</v>
      </c>
      <c r="C16" s="163" t="s">
        <v>221</v>
      </c>
      <c r="D16" s="164" t="s">
        <v>222</v>
      </c>
      <c r="E16" s="163" t="s">
        <v>10</v>
      </c>
      <c r="F16" s="165">
        <v>895.16</v>
      </c>
      <c r="G16" s="175">
        <v>59.26</v>
      </c>
      <c r="H16" s="167">
        <f>ROUND(G16*F16,2)</f>
        <v>53047.18</v>
      </c>
    </row>
    <row r="17" spans="1:8" s="8" customFormat="1" ht="25.5" x14ac:dyDescent="0.2">
      <c r="A17" s="161" t="s">
        <v>52</v>
      </c>
      <c r="B17" s="182">
        <v>60010</v>
      </c>
      <c r="C17" s="163" t="s">
        <v>221</v>
      </c>
      <c r="D17" s="231" t="s">
        <v>224</v>
      </c>
      <c r="E17" s="163" t="s">
        <v>223</v>
      </c>
      <c r="F17" s="165">
        <v>1352.8</v>
      </c>
      <c r="G17" s="166">
        <v>3.5</v>
      </c>
      <c r="H17" s="167">
        <f t="shared" ref="H17:H21" si="0">ROUND(G17*F17,2)</f>
        <v>4734.8</v>
      </c>
    </row>
    <row r="18" spans="1:8" s="8" customFormat="1" ht="38.25" x14ac:dyDescent="0.2">
      <c r="A18" s="161" t="s">
        <v>53</v>
      </c>
      <c r="B18" s="162" t="s">
        <v>115</v>
      </c>
      <c r="C18" s="182" t="s">
        <v>69</v>
      </c>
      <c r="D18" s="164" t="s">
        <v>114</v>
      </c>
      <c r="E18" s="163" t="s">
        <v>6</v>
      </c>
      <c r="F18" s="165">
        <v>1324.21</v>
      </c>
      <c r="G18" s="166">
        <v>19.25</v>
      </c>
      <c r="H18" s="167">
        <f t="shared" si="0"/>
        <v>25491.040000000001</v>
      </c>
    </row>
    <row r="19" spans="1:8" s="8" customFormat="1" ht="38.25" x14ac:dyDescent="0.2">
      <c r="A19" s="161" t="s">
        <v>54</v>
      </c>
      <c r="B19" s="162" t="s">
        <v>122</v>
      </c>
      <c r="C19" s="163" t="s">
        <v>69</v>
      </c>
      <c r="D19" s="164" t="s">
        <v>123</v>
      </c>
      <c r="E19" s="163" t="s">
        <v>6</v>
      </c>
      <c r="F19" s="165">
        <v>930.45</v>
      </c>
      <c r="G19" s="166">
        <v>39.380000000000003</v>
      </c>
      <c r="H19" s="167">
        <f t="shared" si="0"/>
        <v>36641.120000000003</v>
      </c>
    </row>
    <row r="20" spans="1:8" s="9" customFormat="1" ht="25.5" x14ac:dyDescent="0.2">
      <c r="A20" s="161" t="s">
        <v>137</v>
      </c>
      <c r="B20" s="182" t="s">
        <v>136</v>
      </c>
      <c r="C20" s="163" t="s">
        <v>69</v>
      </c>
      <c r="D20" s="258" t="s">
        <v>256</v>
      </c>
      <c r="E20" s="163" t="s">
        <v>247</v>
      </c>
      <c r="F20" s="165">
        <v>1</v>
      </c>
      <c r="G20" s="189">
        <v>11747.88</v>
      </c>
      <c r="H20" s="256">
        <f t="shared" si="0"/>
        <v>11747.88</v>
      </c>
    </row>
    <row r="21" spans="1:8" s="14" customFormat="1" ht="12.75" customHeight="1" x14ac:dyDescent="0.2">
      <c r="A21" s="161" t="s">
        <v>141</v>
      </c>
      <c r="B21" s="182" t="s">
        <v>142</v>
      </c>
      <c r="C21" s="176" t="s">
        <v>69</v>
      </c>
      <c r="D21" s="255" t="s">
        <v>253</v>
      </c>
      <c r="E21" s="178" t="s">
        <v>6</v>
      </c>
      <c r="F21" s="179">
        <v>842.5</v>
      </c>
      <c r="G21" s="180">
        <v>33.520000000000003</v>
      </c>
      <c r="H21" s="256">
        <f t="shared" si="0"/>
        <v>28240.6</v>
      </c>
    </row>
    <row r="22" spans="1:8" s="9" customFormat="1" ht="12.75" x14ac:dyDescent="0.2">
      <c r="A22" s="161" t="s">
        <v>143</v>
      </c>
      <c r="B22" s="188" t="s">
        <v>144</v>
      </c>
      <c r="C22" s="176" t="s">
        <v>69</v>
      </c>
      <c r="D22" s="177" t="s">
        <v>153</v>
      </c>
      <c r="E22" s="178" t="s">
        <v>5</v>
      </c>
      <c r="F22" s="179">
        <v>20</v>
      </c>
      <c r="G22" s="180">
        <v>501.56</v>
      </c>
      <c r="H22" s="190">
        <f t="shared" ref="H22:H23" si="1">ROUND(G22*F22,2)</f>
        <v>10031.200000000001</v>
      </c>
    </row>
    <row r="23" spans="1:8" s="9" customFormat="1" ht="12.75" x14ac:dyDescent="0.2">
      <c r="A23" s="161" t="s">
        <v>145</v>
      </c>
      <c r="B23" s="188" t="s">
        <v>146</v>
      </c>
      <c r="C23" s="176" t="s">
        <v>69</v>
      </c>
      <c r="D23" s="177" t="s">
        <v>158</v>
      </c>
      <c r="E23" s="178" t="s">
        <v>5</v>
      </c>
      <c r="F23" s="179">
        <v>5</v>
      </c>
      <c r="G23" s="180">
        <v>921.98</v>
      </c>
      <c r="H23" s="190">
        <f t="shared" si="1"/>
        <v>4609.8999999999996</v>
      </c>
    </row>
    <row r="24" spans="1:8" s="9" customFormat="1" ht="12.75" x14ac:dyDescent="0.2">
      <c r="A24" s="161" t="s">
        <v>154</v>
      </c>
      <c r="B24" s="188" t="s">
        <v>155</v>
      </c>
      <c r="C24" s="176" t="s">
        <v>69</v>
      </c>
      <c r="D24" s="177" t="s">
        <v>169</v>
      </c>
      <c r="E24" s="178" t="s">
        <v>5</v>
      </c>
      <c r="F24" s="179">
        <v>12</v>
      </c>
      <c r="G24" s="180">
        <v>394.85</v>
      </c>
      <c r="H24" s="190">
        <f t="shared" ref="H24" si="2">ROUND(G24*F24,2)</f>
        <v>4738.2</v>
      </c>
    </row>
    <row r="25" spans="1:8" s="9" customFormat="1" ht="12.75" x14ac:dyDescent="0.2">
      <c r="A25" s="161" t="s">
        <v>159</v>
      </c>
      <c r="B25" s="188" t="s">
        <v>160</v>
      </c>
      <c r="C25" s="176" t="s">
        <v>69</v>
      </c>
      <c r="D25" s="177" t="s">
        <v>178</v>
      </c>
      <c r="E25" s="178" t="s">
        <v>5</v>
      </c>
      <c r="F25" s="179">
        <v>1</v>
      </c>
      <c r="G25" s="180">
        <v>438.92</v>
      </c>
      <c r="H25" s="190">
        <f t="shared" ref="H25:H26" si="3">ROUND(G25*F25,2)</f>
        <v>438.92</v>
      </c>
    </row>
    <row r="26" spans="1:8" s="9" customFormat="1" ht="12.75" x14ac:dyDescent="0.2">
      <c r="A26" s="161" t="s">
        <v>161</v>
      </c>
      <c r="B26" s="188" t="s">
        <v>162</v>
      </c>
      <c r="C26" s="176" t="s">
        <v>69</v>
      </c>
      <c r="D26" s="177" t="s">
        <v>181</v>
      </c>
      <c r="E26" s="178" t="s">
        <v>5</v>
      </c>
      <c r="F26" s="179">
        <v>2</v>
      </c>
      <c r="G26" s="180">
        <v>186.45</v>
      </c>
      <c r="H26" s="190">
        <f t="shared" si="3"/>
        <v>372.9</v>
      </c>
    </row>
    <row r="27" spans="1:8" s="9" customFormat="1" ht="12.75" x14ac:dyDescent="0.2">
      <c r="A27" s="161" t="s">
        <v>275</v>
      </c>
      <c r="B27" s="188">
        <v>95674</v>
      </c>
      <c r="C27" s="176" t="s">
        <v>69</v>
      </c>
      <c r="D27" s="177" t="s">
        <v>276</v>
      </c>
      <c r="E27" s="178" t="s">
        <v>5</v>
      </c>
      <c r="F27" s="179">
        <v>273</v>
      </c>
      <c r="G27" s="180">
        <f>TRUNC(105.98*1.2616,2)</f>
        <v>133.69999999999999</v>
      </c>
      <c r="H27" s="190">
        <f t="shared" ref="H27" si="4">ROUND(G27*F27,2)</f>
        <v>36500.1</v>
      </c>
    </row>
    <row r="28" spans="1:8" s="2" customFormat="1" ht="15" customHeight="1" x14ac:dyDescent="0.2">
      <c r="A28" s="325"/>
      <c r="B28" s="326"/>
      <c r="C28" s="327"/>
      <c r="D28" s="328" t="s">
        <v>43</v>
      </c>
      <c r="E28" s="329"/>
      <c r="F28" s="329"/>
      <c r="G28" s="330"/>
      <c r="H28" s="64">
        <f>SUM(H14:H27)</f>
        <v>231285.14000000004</v>
      </c>
    </row>
    <row r="29" spans="1:8" s="4" customFormat="1" ht="7.5" customHeight="1" x14ac:dyDescent="0.2">
      <c r="A29" s="322"/>
      <c r="B29" s="323"/>
      <c r="C29" s="323"/>
      <c r="D29" s="323"/>
      <c r="E29" s="323"/>
      <c r="F29" s="323"/>
      <c r="G29" s="323"/>
      <c r="H29" s="324"/>
    </row>
    <row r="30" spans="1:8" s="2" customFormat="1" ht="15" customHeight="1" x14ac:dyDescent="0.2">
      <c r="A30" s="317" t="s">
        <v>9</v>
      </c>
      <c r="B30" s="317"/>
      <c r="C30" s="317"/>
      <c r="D30" s="317"/>
      <c r="E30" s="317"/>
      <c r="F30" s="317"/>
      <c r="G30" s="317"/>
      <c r="H30" s="63">
        <f>SUM(H28,H11)</f>
        <v>239286.14000000004</v>
      </c>
    </row>
    <row r="31" spans="1:8" ht="15" customHeight="1" x14ac:dyDescent="0.2">
      <c r="A31" s="9" t="s">
        <v>8</v>
      </c>
    </row>
    <row r="32" spans="1:8" ht="15" customHeight="1" x14ac:dyDescent="0.2">
      <c r="A32" s="8"/>
    </row>
    <row r="34" spans="1:8" ht="15" customHeight="1" x14ac:dyDescent="0.2">
      <c r="A34" s="9" t="s">
        <v>8</v>
      </c>
      <c r="B34" s="8"/>
      <c r="C34" s="8"/>
      <c r="D34" s="10"/>
      <c r="E34" s="8"/>
      <c r="H34" s="3"/>
    </row>
  </sheetData>
  <mergeCells count="18">
    <mergeCell ref="D28:G28"/>
    <mergeCell ref="D11:G11"/>
    <mergeCell ref="G1:H1"/>
    <mergeCell ref="A1:F1"/>
    <mergeCell ref="A2:D2"/>
    <mergeCell ref="H2:H3"/>
    <mergeCell ref="A30:G30"/>
    <mergeCell ref="A5:A6"/>
    <mergeCell ref="B5:B6"/>
    <mergeCell ref="C5:C6"/>
    <mergeCell ref="D5:D6"/>
    <mergeCell ref="E5:E6"/>
    <mergeCell ref="F5:F6"/>
    <mergeCell ref="G5:H5"/>
    <mergeCell ref="A12:H12"/>
    <mergeCell ref="A29:H29"/>
    <mergeCell ref="A11:C11"/>
    <mergeCell ref="A28:C28"/>
  </mergeCells>
  <phoneticPr fontId="38" type="noConversion"/>
  <printOptions horizontalCentered="1" gridLines="1"/>
  <pageMargins left="0.39370078740157483" right="0.39370078740157483" top="1.1754166666666668" bottom="0.55118110236220474" header="0" footer="0"/>
  <pageSetup paperSize="9" scale="86" fitToHeight="3" orientation="landscape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ignoredErrors>
    <ignoredError sqref="A7" numberStoredAsText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57"/>
  <sheetViews>
    <sheetView showGridLines="0" view="pageBreakPreview" zoomScale="80" zoomScaleNormal="80" zoomScaleSheetLayoutView="80" workbookViewId="0">
      <pane xSplit="19" ySplit="6" topLeftCell="T7" activePane="bottomRight" state="frozen"/>
      <selection pane="topRight" activeCell="T1" sqref="T1"/>
      <selection pane="bottomLeft" activeCell="A8" sqref="A8"/>
      <selection pane="bottomRight" activeCell="N3" sqref="N3:S3"/>
    </sheetView>
  </sheetViews>
  <sheetFormatPr defaultColWidth="10.7109375" defaultRowHeight="15" customHeight="1" x14ac:dyDescent="0.2"/>
  <cols>
    <col min="1" max="1" width="8.7109375" style="14" customWidth="1"/>
    <col min="2" max="2" width="85.7109375" style="58" customWidth="1"/>
    <col min="3" max="3" width="8.140625" style="59" bestFit="1" customWidth="1"/>
    <col min="4" max="4" width="2.85546875" style="20" bestFit="1" customWidth="1"/>
    <col min="5" max="5" width="10.85546875" style="60" bestFit="1" customWidth="1"/>
    <col min="6" max="6" width="8.140625" style="59" bestFit="1" customWidth="1"/>
    <col min="7" max="7" width="2.85546875" style="20" bestFit="1" customWidth="1"/>
    <col min="8" max="8" width="10.85546875" style="60" bestFit="1" customWidth="1"/>
    <col min="9" max="9" width="10.7109375" style="20" customWidth="1"/>
    <col min="10" max="10" width="13.85546875" style="20" customWidth="1"/>
    <col min="11" max="12" width="12.140625" style="20" customWidth="1"/>
    <col min="13" max="17" width="10.7109375" style="20" customWidth="1"/>
    <col min="18" max="18" width="11.5703125" style="20" bestFit="1" customWidth="1"/>
    <col min="19" max="19" width="10.7109375" style="20" customWidth="1"/>
    <col min="20" max="16384" width="10.7109375" style="14"/>
  </cols>
  <sheetData>
    <row r="1" spans="1:19" ht="15" customHeight="1" x14ac:dyDescent="0.2">
      <c r="A1" s="338" t="s">
        <v>23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40"/>
    </row>
    <row r="2" spans="1:19" ht="15" customHeight="1" x14ac:dyDescent="0.2">
      <c r="A2" s="79" t="s">
        <v>263</v>
      </c>
      <c r="B2" s="80"/>
      <c r="C2" s="15"/>
      <c r="D2" s="111"/>
      <c r="E2" s="16"/>
      <c r="F2" s="15"/>
      <c r="G2" s="111"/>
      <c r="H2" s="16"/>
      <c r="I2" s="17"/>
      <c r="J2" s="17"/>
      <c r="K2" s="17"/>
      <c r="L2" s="17"/>
      <c r="M2" s="17"/>
      <c r="N2" s="17"/>
      <c r="O2" s="17"/>
      <c r="P2" s="17"/>
      <c r="Q2" s="17"/>
      <c r="R2" s="121"/>
      <c r="S2" s="18"/>
    </row>
    <row r="3" spans="1:19" ht="15" customHeight="1" x14ac:dyDescent="0.2">
      <c r="A3" s="336" t="s">
        <v>61</v>
      </c>
      <c r="B3" s="337"/>
      <c r="C3" s="15"/>
      <c r="D3" s="111"/>
      <c r="E3" s="16"/>
      <c r="F3" s="15"/>
      <c r="G3" s="111"/>
      <c r="H3" s="16"/>
      <c r="I3" s="17"/>
      <c r="J3" s="17"/>
      <c r="K3" s="17"/>
      <c r="L3" s="17"/>
      <c r="M3" s="17"/>
      <c r="N3" s="341" t="s">
        <v>278</v>
      </c>
      <c r="O3" s="341"/>
      <c r="P3" s="341"/>
      <c r="Q3" s="341"/>
      <c r="R3" s="341"/>
      <c r="S3" s="342"/>
    </row>
    <row r="4" spans="1:19" s="20" customFormat="1" ht="15" customHeight="1" x14ac:dyDescent="0.2">
      <c r="A4" s="356" t="s">
        <v>264</v>
      </c>
      <c r="B4" s="357"/>
      <c r="C4" s="15"/>
      <c r="D4" s="111"/>
      <c r="E4" s="19"/>
      <c r="F4" s="15"/>
      <c r="G4" s="111"/>
      <c r="H4" s="16"/>
      <c r="I4" s="17"/>
      <c r="J4" s="17"/>
      <c r="K4" s="17"/>
      <c r="L4" s="17"/>
      <c r="M4" s="17"/>
      <c r="N4" s="362"/>
      <c r="O4" s="362"/>
      <c r="P4" s="362"/>
      <c r="Q4" s="362"/>
      <c r="R4" s="362"/>
      <c r="S4" s="363"/>
    </row>
    <row r="5" spans="1:19" s="21" customFormat="1" ht="23.25" customHeight="1" x14ac:dyDescent="0.2">
      <c r="A5" s="343" t="s">
        <v>2</v>
      </c>
      <c r="B5" s="345" t="s">
        <v>4</v>
      </c>
      <c r="C5" s="347" t="s">
        <v>33</v>
      </c>
      <c r="D5" s="348"/>
      <c r="E5" s="348"/>
      <c r="F5" s="348"/>
      <c r="G5" s="348"/>
      <c r="H5" s="349"/>
      <c r="I5" s="350" t="s">
        <v>32</v>
      </c>
      <c r="J5" s="358" t="s">
        <v>12</v>
      </c>
      <c r="K5" s="360" t="s">
        <v>36</v>
      </c>
      <c r="L5" s="354" t="s">
        <v>37</v>
      </c>
      <c r="M5" s="354" t="s">
        <v>39</v>
      </c>
      <c r="N5" s="354" t="s">
        <v>38</v>
      </c>
      <c r="O5" s="354" t="s">
        <v>49</v>
      </c>
      <c r="P5" s="354" t="s">
        <v>56</v>
      </c>
      <c r="Q5" s="354" t="s">
        <v>57</v>
      </c>
      <c r="R5" s="352" t="s">
        <v>11</v>
      </c>
      <c r="S5" s="350" t="s">
        <v>29</v>
      </c>
    </row>
    <row r="6" spans="1:19" s="21" customFormat="1" ht="23.25" customHeight="1" x14ac:dyDescent="0.2">
      <c r="A6" s="344"/>
      <c r="B6" s="346"/>
      <c r="C6" s="347" t="s">
        <v>34</v>
      </c>
      <c r="D6" s="348"/>
      <c r="E6" s="349"/>
      <c r="F6" s="347" t="s">
        <v>35</v>
      </c>
      <c r="G6" s="348"/>
      <c r="H6" s="349"/>
      <c r="I6" s="351"/>
      <c r="J6" s="359"/>
      <c r="K6" s="361"/>
      <c r="L6" s="355"/>
      <c r="M6" s="355"/>
      <c r="N6" s="355"/>
      <c r="O6" s="355"/>
      <c r="P6" s="355"/>
      <c r="Q6" s="355"/>
      <c r="R6" s="353"/>
      <c r="S6" s="351"/>
    </row>
    <row r="7" spans="1:19" s="32" customFormat="1" ht="15" customHeight="1" x14ac:dyDescent="0.2">
      <c r="A7" s="22" t="s">
        <v>26</v>
      </c>
      <c r="B7" s="23" t="str">
        <f>'Planilha Orçamentária'!D7</f>
        <v>SERVIÇOS PRELIMINARES</v>
      </c>
      <c r="C7" s="24"/>
      <c r="D7" s="25"/>
      <c r="E7" s="26"/>
      <c r="F7" s="24"/>
      <c r="G7" s="25"/>
      <c r="H7" s="26"/>
      <c r="I7" s="27"/>
      <c r="J7" s="28"/>
      <c r="K7" s="29"/>
      <c r="L7" s="28"/>
      <c r="M7" s="30"/>
      <c r="N7" s="28"/>
      <c r="O7" s="30"/>
      <c r="P7" s="30"/>
      <c r="Q7" s="30"/>
      <c r="R7" s="31"/>
      <c r="S7" s="57"/>
    </row>
    <row r="8" spans="1:19" s="21" customFormat="1" ht="15" customHeight="1" x14ac:dyDescent="0.2">
      <c r="A8" s="33" t="s">
        <v>41</v>
      </c>
      <c r="B8" s="331" t="str">
        <f>'Planilha Orçamentária'!D8</f>
        <v>Placa obra pad. PMI e agente financeiro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3"/>
      <c r="S8" s="41"/>
    </row>
    <row r="9" spans="1:19" s="21" customFormat="1" ht="15" customHeight="1" x14ac:dyDescent="0.2">
      <c r="A9" s="33"/>
      <c r="B9" s="34" t="s">
        <v>182</v>
      </c>
      <c r="C9" s="61"/>
      <c r="D9" s="35"/>
      <c r="E9" s="36"/>
      <c r="F9" s="61"/>
      <c r="G9" s="35"/>
      <c r="H9" s="36"/>
      <c r="I9" s="37"/>
      <c r="J9" s="38">
        <v>1</v>
      </c>
      <c r="K9" s="39">
        <v>4</v>
      </c>
      <c r="L9" s="38"/>
      <c r="M9" s="38">
        <v>2</v>
      </c>
      <c r="N9" s="38">
        <f>K9*M9</f>
        <v>8</v>
      </c>
      <c r="O9" s="38"/>
      <c r="P9" s="38"/>
      <c r="Q9" s="38"/>
      <c r="R9" s="40">
        <f>N9</f>
        <v>8</v>
      </c>
      <c r="S9" s="41"/>
    </row>
    <row r="10" spans="1:19" s="21" customFormat="1" ht="15" customHeight="1" x14ac:dyDescent="0.2">
      <c r="A10" s="33"/>
      <c r="B10" s="42" t="s">
        <v>12</v>
      </c>
      <c r="C10" s="43"/>
      <c r="D10" s="44"/>
      <c r="E10" s="45"/>
      <c r="F10" s="43"/>
      <c r="G10" s="44"/>
      <c r="H10" s="45"/>
      <c r="I10" s="46"/>
      <c r="J10" s="46"/>
      <c r="K10" s="47"/>
      <c r="L10" s="47"/>
      <c r="M10" s="47"/>
      <c r="N10" s="47"/>
      <c r="O10" s="47"/>
      <c r="P10" s="47"/>
      <c r="Q10" s="47"/>
      <c r="R10" s="48">
        <f>R9</f>
        <v>8</v>
      </c>
      <c r="S10" s="49" t="s">
        <v>7</v>
      </c>
    </row>
    <row r="11" spans="1:19" s="21" customFormat="1" ht="15" customHeight="1" x14ac:dyDescent="0.2">
      <c r="A11" s="33"/>
      <c r="B11" s="51"/>
      <c r="C11" s="52"/>
      <c r="D11" s="53"/>
      <c r="E11" s="54"/>
      <c r="F11" s="52"/>
      <c r="G11" s="53"/>
      <c r="H11" s="54"/>
      <c r="I11" s="37"/>
      <c r="J11" s="37"/>
      <c r="K11" s="55"/>
      <c r="L11" s="55"/>
      <c r="M11" s="55"/>
      <c r="N11" s="55"/>
      <c r="O11" s="55"/>
      <c r="P11" s="55"/>
      <c r="Q11" s="55"/>
      <c r="R11" s="56"/>
      <c r="S11" s="57"/>
    </row>
    <row r="12" spans="1:19" s="21" customFormat="1" ht="15" customHeight="1" x14ac:dyDescent="0.2">
      <c r="A12" s="33" t="s">
        <v>67</v>
      </c>
      <c r="B12" s="331" t="str">
        <f>'Planilha Orçamentária'!D9</f>
        <v>Barracão fechado deposito/almoxarifado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3"/>
      <c r="S12" s="41"/>
    </row>
    <row r="13" spans="1:19" s="21" customFormat="1" ht="15" customHeight="1" x14ac:dyDescent="0.2">
      <c r="A13" s="33"/>
      <c r="B13" s="34" t="s">
        <v>55</v>
      </c>
      <c r="C13" s="61"/>
      <c r="D13" s="35"/>
      <c r="E13" s="36"/>
      <c r="F13" s="61"/>
      <c r="G13" s="35"/>
      <c r="H13" s="36"/>
      <c r="I13" s="37"/>
      <c r="J13" s="38">
        <v>1</v>
      </c>
      <c r="K13" s="39">
        <v>6</v>
      </c>
      <c r="L13" s="38">
        <v>2</v>
      </c>
      <c r="M13" s="38"/>
      <c r="N13" s="38">
        <f>K13*L13</f>
        <v>12</v>
      </c>
      <c r="O13" s="38"/>
      <c r="P13" s="38"/>
      <c r="Q13" s="38"/>
      <c r="R13" s="40">
        <f>N13</f>
        <v>12</v>
      </c>
      <c r="S13" s="41"/>
    </row>
    <row r="14" spans="1:19" s="21" customFormat="1" ht="15" customHeight="1" x14ac:dyDescent="0.2">
      <c r="A14" s="33"/>
      <c r="B14" s="42" t="s">
        <v>12</v>
      </c>
      <c r="C14" s="43"/>
      <c r="D14" s="44"/>
      <c r="E14" s="45"/>
      <c r="F14" s="43"/>
      <c r="G14" s="44"/>
      <c r="H14" s="45"/>
      <c r="I14" s="46"/>
      <c r="J14" s="46"/>
      <c r="K14" s="47"/>
      <c r="L14" s="47"/>
      <c r="M14" s="47"/>
      <c r="N14" s="47"/>
      <c r="O14" s="47"/>
      <c r="P14" s="47"/>
      <c r="Q14" s="47"/>
      <c r="R14" s="48">
        <f>R13</f>
        <v>12</v>
      </c>
      <c r="S14" s="49" t="s">
        <v>7</v>
      </c>
    </row>
    <row r="15" spans="1:19" s="21" customFormat="1" ht="15" customHeight="1" x14ac:dyDescent="0.2">
      <c r="A15" s="33"/>
      <c r="B15" s="51"/>
      <c r="C15" s="52"/>
      <c r="D15" s="53"/>
      <c r="E15" s="54"/>
      <c r="F15" s="52"/>
      <c r="G15" s="53"/>
      <c r="H15" s="54"/>
      <c r="I15" s="37"/>
      <c r="J15" s="37"/>
      <c r="K15" s="55"/>
      <c r="L15" s="55"/>
      <c r="M15" s="55"/>
      <c r="N15" s="55"/>
      <c r="O15" s="55"/>
      <c r="P15" s="55"/>
      <c r="Q15" s="55"/>
      <c r="R15" s="56"/>
      <c r="S15" s="57"/>
    </row>
    <row r="16" spans="1:19" s="21" customFormat="1" ht="15" customHeight="1" x14ac:dyDescent="0.2">
      <c r="A16" s="33" t="s">
        <v>68</v>
      </c>
      <c r="B16" s="331" t="str">
        <f>'Planilha Orçamentária'!D10</f>
        <v>Barracão aberto para guarda de tubos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3"/>
      <c r="S16" s="41"/>
    </row>
    <row r="17" spans="1:19" s="21" customFormat="1" ht="15" customHeight="1" x14ac:dyDescent="0.2">
      <c r="A17" s="33"/>
      <c r="B17" s="34" t="s">
        <v>55</v>
      </c>
      <c r="C17" s="61"/>
      <c r="D17" s="35"/>
      <c r="E17" s="36"/>
      <c r="F17" s="61"/>
      <c r="G17" s="35"/>
      <c r="H17" s="36"/>
      <c r="I17" s="37"/>
      <c r="J17" s="38">
        <v>1</v>
      </c>
      <c r="K17" s="39">
        <v>6</v>
      </c>
      <c r="L17" s="38">
        <v>2</v>
      </c>
      <c r="M17" s="38"/>
      <c r="N17" s="38">
        <f>L17*K17</f>
        <v>12</v>
      </c>
      <c r="O17" s="38"/>
      <c r="P17" s="38"/>
      <c r="Q17" s="38"/>
      <c r="R17" s="40">
        <f>N17</f>
        <v>12</v>
      </c>
      <c r="S17" s="41"/>
    </row>
    <row r="18" spans="1:19" s="21" customFormat="1" ht="15" customHeight="1" x14ac:dyDescent="0.2">
      <c r="A18" s="33"/>
      <c r="B18" s="42" t="s">
        <v>12</v>
      </c>
      <c r="C18" s="43"/>
      <c r="D18" s="44"/>
      <c r="E18" s="45"/>
      <c r="F18" s="43"/>
      <c r="G18" s="44"/>
      <c r="H18" s="45"/>
      <c r="I18" s="46"/>
      <c r="J18" s="46"/>
      <c r="K18" s="47"/>
      <c r="L18" s="47"/>
      <c r="M18" s="47"/>
      <c r="N18" s="47"/>
      <c r="O18" s="47"/>
      <c r="P18" s="47"/>
      <c r="Q18" s="47"/>
      <c r="R18" s="48">
        <f>R17</f>
        <v>12</v>
      </c>
      <c r="S18" s="49" t="s">
        <v>7</v>
      </c>
    </row>
    <row r="19" spans="1:19" s="21" customFormat="1" ht="15" customHeight="1" x14ac:dyDescent="0.2">
      <c r="A19" s="33"/>
      <c r="B19" s="51"/>
      <c r="C19" s="52"/>
      <c r="D19" s="53"/>
      <c r="E19" s="54"/>
      <c r="F19" s="52"/>
      <c r="G19" s="53"/>
      <c r="H19" s="54"/>
      <c r="I19" s="37"/>
      <c r="J19" s="37"/>
      <c r="K19" s="55"/>
      <c r="L19" s="55"/>
      <c r="M19" s="55"/>
      <c r="N19" s="55"/>
      <c r="O19" s="55"/>
      <c r="P19" s="55"/>
      <c r="Q19" s="55"/>
      <c r="R19" s="56"/>
      <c r="S19" s="57"/>
    </row>
    <row r="20" spans="1:19" s="21" customFormat="1" ht="15" customHeight="1" x14ac:dyDescent="0.2">
      <c r="A20" s="33"/>
      <c r="B20" s="51"/>
      <c r="C20" s="52"/>
      <c r="D20" s="53"/>
      <c r="E20" s="54"/>
      <c r="F20" s="52"/>
      <c r="G20" s="53"/>
      <c r="H20" s="54"/>
      <c r="I20" s="37"/>
      <c r="J20" s="37"/>
      <c r="K20" s="55"/>
      <c r="L20" s="55"/>
      <c r="M20" s="55"/>
      <c r="N20" s="55"/>
      <c r="O20" s="55"/>
      <c r="P20" s="55"/>
      <c r="Q20" s="55"/>
      <c r="R20" s="56"/>
      <c r="S20" s="57"/>
    </row>
    <row r="21" spans="1:19" s="106" customFormat="1" ht="15" customHeight="1" x14ac:dyDescent="0.2">
      <c r="A21" s="66" t="s">
        <v>25</v>
      </c>
      <c r="B21" s="50" t="str">
        <f>'Planilha Orçamentária'!D13</f>
        <v>REDE DE DISTRIBUIÇÃO</v>
      </c>
      <c r="C21" s="97"/>
      <c r="D21" s="98"/>
      <c r="E21" s="99"/>
      <c r="F21" s="97"/>
      <c r="G21" s="98"/>
      <c r="H21" s="99"/>
      <c r="I21" s="100"/>
      <c r="J21" s="101"/>
      <c r="K21" s="102"/>
      <c r="L21" s="101"/>
      <c r="M21" s="103"/>
      <c r="N21" s="101"/>
      <c r="O21" s="103"/>
      <c r="P21" s="103"/>
      <c r="Q21" s="103"/>
      <c r="R21" s="104"/>
      <c r="S21" s="105"/>
    </row>
    <row r="22" spans="1:19" s="21" customFormat="1" ht="15" customHeight="1" x14ac:dyDescent="0.2">
      <c r="A22" s="33" t="str">
        <f>'Planilha Orçamentária'!A14</f>
        <v>02.01</v>
      </c>
      <c r="B22" s="331" t="str">
        <f>'Planilha Orçamentária'!D14</f>
        <v>Escavação mecanizada de vala com prof. até 1,5 m (média entre montante e jusante/uma composição por trecho), com escavadeira hidráulica (0,8 m3), larg. de 1,5 m a 2,5 m, em solo de 1a categoria, em locais com alto nível de interferência. AF_01/2015</v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3"/>
      <c r="S22" s="41"/>
    </row>
    <row r="23" spans="1:19" s="21" customFormat="1" ht="15" customHeight="1" x14ac:dyDescent="0.2">
      <c r="A23" s="109"/>
      <c r="B23" s="34" t="s">
        <v>183</v>
      </c>
      <c r="C23" s="61"/>
      <c r="D23" s="35"/>
      <c r="E23" s="36"/>
      <c r="F23" s="61"/>
      <c r="G23" s="35"/>
      <c r="H23" s="36"/>
      <c r="I23" s="37"/>
      <c r="J23" s="38"/>
      <c r="K23" s="39">
        <v>930.45</v>
      </c>
      <c r="L23" s="38">
        <v>0.4</v>
      </c>
      <c r="M23" s="38">
        <v>1</v>
      </c>
      <c r="N23" s="38"/>
      <c r="O23" s="38">
        <f>K23*L23*M23</f>
        <v>372.18000000000006</v>
      </c>
      <c r="P23" s="38"/>
      <c r="Q23" s="38"/>
      <c r="R23" s="40">
        <f>O23</f>
        <v>372.18000000000006</v>
      </c>
      <c r="S23" s="41"/>
    </row>
    <row r="24" spans="1:19" s="21" customFormat="1" ht="15" customHeight="1" x14ac:dyDescent="0.2">
      <c r="A24" s="109"/>
      <c r="B24" s="34" t="s">
        <v>184</v>
      </c>
      <c r="C24" s="61"/>
      <c r="D24" s="35"/>
      <c r="E24" s="36"/>
      <c r="F24" s="61"/>
      <c r="G24" s="35"/>
      <c r="H24" s="36"/>
      <c r="I24" s="37"/>
      <c r="J24" s="38"/>
      <c r="K24" s="39">
        <v>1324.21</v>
      </c>
      <c r="L24" s="38">
        <v>0.4</v>
      </c>
      <c r="M24" s="38">
        <v>1</v>
      </c>
      <c r="N24" s="38"/>
      <c r="O24" s="38">
        <f>K24*L24*M24</f>
        <v>529.68400000000008</v>
      </c>
      <c r="P24" s="38"/>
      <c r="Q24" s="38"/>
      <c r="R24" s="40">
        <f>O24</f>
        <v>529.68400000000008</v>
      </c>
      <c r="S24" s="41"/>
    </row>
    <row r="25" spans="1:19" s="21" customFormat="1" ht="15" customHeight="1" x14ac:dyDescent="0.2">
      <c r="A25" s="33"/>
      <c r="B25" s="42" t="s">
        <v>12</v>
      </c>
      <c r="C25" s="43"/>
      <c r="D25" s="44"/>
      <c r="E25" s="45"/>
      <c r="F25" s="43"/>
      <c r="G25" s="44"/>
      <c r="H25" s="45"/>
      <c r="I25" s="46"/>
      <c r="J25" s="46"/>
      <c r="K25" s="47"/>
      <c r="L25" s="47"/>
      <c r="M25" s="47"/>
      <c r="N25" s="47"/>
      <c r="O25" s="47"/>
      <c r="P25" s="47"/>
      <c r="Q25" s="47"/>
      <c r="R25" s="48">
        <f>SUM(R23:R24)</f>
        <v>901.86400000000015</v>
      </c>
      <c r="S25" s="49" t="s">
        <v>10</v>
      </c>
    </row>
    <row r="26" spans="1:19" s="21" customFormat="1" ht="15" customHeight="1" x14ac:dyDescent="0.2">
      <c r="A26" s="33"/>
      <c r="B26" s="51"/>
      <c r="C26" s="52"/>
      <c r="D26" s="53"/>
      <c r="E26" s="54"/>
      <c r="F26" s="52"/>
      <c r="G26" s="53"/>
      <c r="H26" s="54"/>
      <c r="I26" s="37"/>
      <c r="J26" s="37"/>
      <c r="K26" s="55"/>
      <c r="L26" s="55"/>
      <c r="M26" s="55"/>
      <c r="N26" s="55"/>
      <c r="O26" s="55"/>
      <c r="P26" s="55"/>
      <c r="Q26" s="55"/>
      <c r="R26" s="56"/>
      <c r="S26" s="57"/>
    </row>
    <row r="27" spans="1:19" s="21" customFormat="1" ht="15" customHeight="1" x14ac:dyDescent="0.2">
      <c r="A27" s="33" t="s">
        <v>50</v>
      </c>
      <c r="B27" s="331" t="str">
        <f>'Planilha Orçamentária'!D15</f>
        <v>Preparo de fundo de vala com largura menor que 1,5 m (acerto do solo natural). AF_08/2020</v>
      </c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3"/>
      <c r="S27" s="41"/>
    </row>
    <row r="28" spans="1:19" s="21" customFormat="1" ht="15" customHeight="1" x14ac:dyDescent="0.2">
      <c r="A28" s="33"/>
      <c r="B28" s="34" t="s">
        <v>183</v>
      </c>
      <c r="C28" s="61"/>
      <c r="D28" s="35"/>
      <c r="E28" s="36"/>
      <c r="F28" s="61"/>
      <c r="G28" s="35"/>
      <c r="H28" s="36"/>
      <c r="I28" s="37"/>
      <c r="J28" s="38"/>
      <c r="K28" s="39">
        <v>930.45</v>
      </c>
      <c r="L28" s="38">
        <v>0.4</v>
      </c>
      <c r="M28" s="38"/>
      <c r="N28" s="38">
        <f>L28*K28</f>
        <v>372.18000000000006</v>
      </c>
      <c r="O28" s="38"/>
      <c r="P28" s="38"/>
      <c r="Q28" s="38"/>
      <c r="R28" s="40">
        <f>N28</f>
        <v>372.18000000000006</v>
      </c>
      <c r="S28" s="41"/>
    </row>
    <row r="29" spans="1:19" s="21" customFormat="1" ht="15" customHeight="1" x14ac:dyDescent="0.2">
      <c r="A29" s="33"/>
      <c r="B29" s="34" t="s">
        <v>184</v>
      </c>
      <c r="C29" s="61"/>
      <c r="D29" s="35"/>
      <c r="E29" s="36"/>
      <c r="F29" s="61"/>
      <c r="G29" s="35"/>
      <c r="H29" s="36"/>
      <c r="I29" s="37"/>
      <c r="J29" s="38"/>
      <c r="K29" s="39">
        <v>1324.21</v>
      </c>
      <c r="L29" s="38">
        <v>0.4</v>
      </c>
      <c r="M29" s="38"/>
      <c r="N29" s="38">
        <f>L29*K29</f>
        <v>529.68400000000008</v>
      </c>
      <c r="O29" s="38"/>
      <c r="P29" s="38"/>
      <c r="Q29" s="38"/>
      <c r="R29" s="40">
        <f>N29</f>
        <v>529.68400000000008</v>
      </c>
      <c r="S29" s="41"/>
    </row>
    <row r="30" spans="1:19" s="21" customFormat="1" ht="15" customHeight="1" x14ac:dyDescent="0.2">
      <c r="A30" s="33"/>
      <c r="B30" s="42" t="s">
        <v>12</v>
      </c>
      <c r="C30" s="43"/>
      <c r="D30" s="44"/>
      <c r="E30" s="45"/>
      <c r="F30" s="43"/>
      <c r="G30" s="44"/>
      <c r="H30" s="45"/>
      <c r="I30" s="46"/>
      <c r="J30" s="46"/>
      <c r="K30" s="47"/>
      <c r="L30" s="47"/>
      <c r="M30" s="47"/>
      <c r="N30" s="47"/>
      <c r="O30" s="47"/>
      <c r="P30" s="47"/>
      <c r="Q30" s="47"/>
      <c r="R30" s="48">
        <f>SUM(R28:R29)</f>
        <v>901.86400000000015</v>
      </c>
      <c r="S30" s="49" t="s">
        <v>7</v>
      </c>
    </row>
    <row r="31" spans="1:19" s="21" customFormat="1" ht="15" customHeight="1" x14ac:dyDescent="0.2">
      <c r="A31" s="33"/>
      <c r="B31" s="51"/>
      <c r="C31" s="52"/>
      <c r="D31" s="53"/>
      <c r="E31" s="54"/>
      <c r="F31" s="52"/>
      <c r="G31" s="53"/>
      <c r="H31" s="54"/>
      <c r="I31" s="37"/>
      <c r="J31" s="37"/>
      <c r="K31" s="55"/>
      <c r="L31" s="55"/>
      <c r="M31" s="55"/>
      <c r="N31" s="55"/>
      <c r="O31" s="55"/>
      <c r="P31" s="55"/>
      <c r="Q31" s="55"/>
      <c r="R31" s="56"/>
      <c r="S31" s="57"/>
    </row>
    <row r="32" spans="1:19" s="21" customFormat="1" ht="15" customHeight="1" x14ac:dyDescent="0.2">
      <c r="A32" s="33" t="s">
        <v>51</v>
      </c>
      <c r="B32" s="331" t="str">
        <f>'Planilha Orçamentária'!D16</f>
        <v>Reaterro com areia, tudo incluído, em Vias Urbanas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3"/>
      <c r="S32" s="41"/>
    </row>
    <row r="33" spans="1:19" s="21" customFormat="1" ht="15" customHeight="1" x14ac:dyDescent="0.2">
      <c r="A33" s="33"/>
      <c r="B33" s="34" t="s">
        <v>183</v>
      </c>
      <c r="C33" s="61"/>
      <c r="D33" s="35"/>
      <c r="E33" s="36"/>
      <c r="F33" s="61"/>
      <c r="G33" s="35"/>
      <c r="H33" s="36"/>
      <c r="I33" s="37"/>
      <c r="J33" s="38"/>
      <c r="K33" s="39">
        <v>930.45</v>
      </c>
      <c r="L33" s="38">
        <v>0.4</v>
      </c>
      <c r="M33" s="38">
        <v>1</v>
      </c>
      <c r="N33" s="38"/>
      <c r="O33" s="38">
        <f>K33*L33*M33</f>
        <v>372.18000000000006</v>
      </c>
      <c r="P33" s="38"/>
      <c r="Q33" s="38">
        <f>0.0375*0.0375*3.14*K33</f>
        <v>4.1085182812500003</v>
      </c>
      <c r="R33" s="40">
        <f>O33-Q33</f>
        <v>368.07148171875008</v>
      </c>
      <c r="S33" s="41"/>
    </row>
    <row r="34" spans="1:19" s="21" customFormat="1" ht="15" customHeight="1" x14ac:dyDescent="0.2">
      <c r="A34" s="33"/>
      <c r="B34" s="34" t="s">
        <v>184</v>
      </c>
      <c r="C34" s="61"/>
      <c r="D34" s="35"/>
      <c r="E34" s="36"/>
      <c r="F34" s="61"/>
      <c r="G34" s="35"/>
      <c r="H34" s="36"/>
      <c r="I34" s="37"/>
      <c r="J34" s="38"/>
      <c r="K34" s="39">
        <v>1324.21</v>
      </c>
      <c r="L34" s="38">
        <v>0.4</v>
      </c>
      <c r="M34" s="38">
        <v>1</v>
      </c>
      <c r="N34" s="38"/>
      <c r="O34" s="38">
        <f>K34*L34*M34</f>
        <v>529.68400000000008</v>
      </c>
      <c r="P34" s="38"/>
      <c r="Q34" s="38">
        <f>0.025*0.025*3.14*K34</f>
        <v>2.5987621250000004</v>
      </c>
      <c r="R34" s="40">
        <f>O34-Q34</f>
        <v>527.08523787500008</v>
      </c>
      <c r="S34" s="41"/>
    </row>
    <row r="35" spans="1:19" s="21" customFormat="1" ht="15" customHeight="1" x14ac:dyDescent="0.2">
      <c r="A35" s="33"/>
      <c r="B35" s="42" t="s">
        <v>12</v>
      </c>
      <c r="C35" s="43"/>
      <c r="D35" s="44"/>
      <c r="E35" s="45"/>
      <c r="F35" s="43"/>
      <c r="G35" s="44"/>
      <c r="H35" s="45"/>
      <c r="I35" s="46"/>
      <c r="J35" s="46"/>
      <c r="K35" s="47"/>
      <c r="L35" s="47"/>
      <c r="M35" s="47"/>
      <c r="N35" s="47"/>
      <c r="O35" s="47"/>
      <c r="P35" s="47"/>
      <c r="Q35" s="47"/>
      <c r="R35" s="48">
        <f>SUM(R33:R34)</f>
        <v>895.15671959375015</v>
      </c>
      <c r="S35" s="49" t="s">
        <v>10</v>
      </c>
    </row>
    <row r="36" spans="1:19" s="21" customFormat="1" ht="15" customHeight="1" x14ac:dyDescent="0.2">
      <c r="A36" s="33"/>
      <c r="B36" s="51"/>
      <c r="C36" s="52"/>
      <c r="D36" s="53"/>
      <c r="E36" s="54"/>
      <c r="F36" s="52"/>
      <c r="G36" s="53"/>
      <c r="H36" s="54"/>
      <c r="I36" s="37"/>
      <c r="J36" s="37"/>
      <c r="K36" s="55"/>
      <c r="L36" s="55"/>
      <c r="M36" s="55"/>
      <c r="N36" s="55"/>
      <c r="O36" s="55"/>
      <c r="P36" s="55"/>
      <c r="Q36" s="55"/>
      <c r="R36" s="56"/>
      <c r="S36" s="57"/>
    </row>
    <row r="37" spans="1:19" s="106" customFormat="1" ht="15" customHeight="1" x14ac:dyDescent="0.2">
      <c r="A37" s="33" t="s">
        <v>52</v>
      </c>
      <c r="B37" s="331" t="str">
        <f>'Planilha Orçamentária'!D17</f>
        <v>Transporte Local de Materiais (TR-101-01) (Vias urbanas - Caminhão basculante) - 1,099XP + 1,465XR + 1,832 (XP = 0,70km; XR = 0,00km) - Bota-fora Escavação</v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3"/>
      <c r="S37" s="41"/>
    </row>
    <row r="38" spans="1:19" s="108" customFormat="1" ht="15" customHeight="1" x14ac:dyDescent="0.2">
      <c r="A38" s="110"/>
      <c r="B38" s="34" t="s">
        <v>183</v>
      </c>
      <c r="C38" s="112"/>
      <c r="D38" s="112"/>
      <c r="E38" s="67"/>
      <c r="F38" s="112"/>
      <c r="G38" s="112"/>
      <c r="H38" s="67"/>
      <c r="I38" s="112"/>
      <c r="J38" s="113"/>
      <c r="K38" s="113">
        <v>930.45</v>
      </c>
      <c r="L38" s="113">
        <v>0.4</v>
      </c>
      <c r="M38" s="113">
        <v>1</v>
      </c>
      <c r="N38" s="113"/>
      <c r="O38" s="113">
        <f>K38*L38*M38</f>
        <v>372.18000000000006</v>
      </c>
      <c r="P38" s="113">
        <v>1.5</v>
      </c>
      <c r="Q38" s="113"/>
      <c r="R38" s="114">
        <f>O38*P38</f>
        <v>558.2700000000001</v>
      </c>
      <c r="S38" s="41"/>
    </row>
    <row r="39" spans="1:19" s="108" customFormat="1" ht="15" customHeight="1" x14ac:dyDescent="0.2">
      <c r="A39" s="110"/>
      <c r="B39" s="34" t="s">
        <v>184</v>
      </c>
      <c r="C39" s="112"/>
      <c r="D39" s="112"/>
      <c r="E39" s="67"/>
      <c r="F39" s="112"/>
      <c r="G39" s="112"/>
      <c r="H39" s="67"/>
      <c r="I39" s="112"/>
      <c r="J39" s="113"/>
      <c r="K39" s="39">
        <v>1324.21</v>
      </c>
      <c r="L39" s="113">
        <v>0.4</v>
      </c>
      <c r="M39" s="113">
        <v>1</v>
      </c>
      <c r="N39" s="113"/>
      <c r="O39" s="113">
        <f>K39*L39*M39</f>
        <v>529.68400000000008</v>
      </c>
      <c r="P39" s="113">
        <v>1.5</v>
      </c>
      <c r="Q39" s="113"/>
      <c r="R39" s="114">
        <f>O39*P39</f>
        <v>794.52600000000007</v>
      </c>
      <c r="S39" s="41"/>
    </row>
    <row r="40" spans="1:19" s="21" customFormat="1" ht="15" customHeight="1" x14ac:dyDescent="0.2">
      <c r="A40" s="33"/>
      <c r="B40" s="42" t="s">
        <v>12</v>
      </c>
      <c r="C40" s="43"/>
      <c r="D40" s="44"/>
      <c r="E40" s="45"/>
      <c r="F40" s="43"/>
      <c r="G40" s="44"/>
      <c r="H40" s="45"/>
      <c r="I40" s="46"/>
      <c r="J40" s="46"/>
      <c r="K40" s="47"/>
      <c r="L40" s="47"/>
      <c r="M40" s="47"/>
      <c r="N40" s="47"/>
      <c r="O40" s="47"/>
      <c r="P40" s="47"/>
      <c r="Q40" s="47"/>
      <c r="R40" s="48">
        <f>SUM(R38:R39)</f>
        <v>1352.7960000000003</v>
      </c>
      <c r="S40" s="49" t="s">
        <v>223</v>
      </c>
    </row>
    <row r="41" spans="1:19" s="21" customFormat="1" ht="15" customHeight="1" x14ac:dyDescent="0.2">
      <c r="A41" s="33"/>
      <c r="B41" s="51"/>
      <c r="C41" s="52"/>
      <c r="D41" s="53"/>
      <c r="E41" s="54"/>
      <c r="F41" s="52"/>
      <c r="G41" s="53"/>
      <c r="H41" s="54"/>
      <c r="I41" s="37"/>
      <c r="J41" s="37"/>
      <c r="K41" s="55"/>
      <c r="L41" s="55"/>
      <c r="M41" s="55"/>
      <c r="N41" s="55"/>
      <c r="O41" s="55"/>
      <c r="P41" s="55"/>
      <c r="Q41" s="55"/>
      <c r="R41" s="56"/>
      <c r="S41" s="57"/>
    </row>
    <row r="42" spans="1:19" ht="15" customHeight="1" x14ac:dyDescent="0.2">
      <c r="A42" s="33" t="s">
        <v>53</v>
      </c>
      <c r="B42" s="331" t="str">
        <f>'Planilha Orçamentária'!D18</f>
        <v>Fornecimento e assentamento de tubo de PVC PBA para rede de água, DN 50 mm, junta elástica integrada, instalado em local com nível baixo de interferências. AF_11/2017</v>
      </c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3"/>
      <c r="S42" s="41"/>
    </row>
    <row r="43" spans="1:19" s="242" customFormat="1" ht="15" customHeight="1" x14ac:dyDescent="0.2">
      <c r="A43" s="232"/>
      <c r="B43" s="233" t="s">
        <v>240</v>
      </c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241"/>
    </row>
    <row r="44" spans="1:19" ht="15" customHeight="1" x14ac:dyDescent="0.2">
      <c r="A44" s="33"/>
      <c r="B44" s="34" t="s">
        <v>225</v>
      </c>
      <c r="C44" s="61" t="s">
        <v>226</v>
      </c>
      <c r="D44" s="35" t="s">
        <v>227</v>
      </c>
      <c r="E44" s="36">
        <v>10</v>
      </c>
      <c r="F44" s="61" t="s">
        <v>226</v>
      </c>
      <c r="G44" s="35" t="s">
        <v>227</v>
      </c>
      <c r="H44" s="36">
        <v>19</v>
      </c>
      <c r="I44" s="37"/>
      <c r="J44" s="38"/>
      <c r="K44" s="39">
        <v>84.54</v>
      </c>
      <c r="L44" s="38"/>
      <c r="M44" s="38"/>
      <c r="N44" s="38"/>
      <c r="O44" s="38"/>
      <c r="P44" s="38"/>
      <c r="Q44" s="38"/>
      <c r="R44" s="40">
        <f>K44</f>
        <v>84.54</v>
      </c>
      <c r="S44" s="41"/>
    </row>
    <row r="45" spans="1:19" ht="15" customHeight="1" x14ac:dyDescent="0.2">
      <c r="A45" s="33"/>
      <c r="B45" s="34" t="s">
        <v>228</v>
      </c>
      <c r="C45" s="61" t="s">
        <v>226</v>
      </c>
      <c r="D45" s="35" t="s">
        <v>227</v>
      </c>
      <c r="E45" s="36">
        <v>6</v>
      </c>
      <c r="F45" s="61" t="s">
        <v>226</v>
      </c>
      <c r="G45" s="35" t="s">
        <v>227</v>
      </c>
      <c r="H45" s="36">
        <v>20</v>
      </c>
      <c r="I45" s="37"/>
      <c r="J45" s="38"/>
      <c r="K45" s="39">
        <v>137.33000000000001</v>
      </c>
      <c r="L45" s="38"/>
      <c r="M45" s="38"/>
      <c r="N45" s="38"/>
      <c r="O45" s="38"/>
      <c r="P45" s="38"/>
      <c r="Q45" s="38"/>
      <c r="R45" s="40">
        <f t="shared" ref="R45:R59" si="0">K45</f>
        <v>137.33000000000001</v>
      </c>
      <c r="S45" s="41"/>
    </row>
    <row r="46" spans="1:19" ht="15" customHeight="1" x14ac:dyDescent="0.2">
      <c r="A46" s="33"/>
      <c r="B46" s="107" t="s">
        <v>229</v>
      </c>
      <c r="C46" s="61" t="s">
        <v>226</v>
      </c>
      <c r="D46" s="35" t="s">
        <v>227</v>
      </c>
      <c r="E46" s="36">
        <v>12</v>
      </c>
      <c r="F46" s="61" t="s">
        <v>226</v>
      </c>
      <c r="G46" s="35" t="s">
        <v>227</v>
      </c>
      <c r="H46" s="36">
        <v>13</v>
      </c>
      <c r="I46" s="37"/>
      <c r="J46" s="38"/>
      <c r="K46" s="39">
        <v>39.700000000000003</v>
      </c>
      <c r="L46" s="38"/>
      <c r="M46" s="38"/>
      <c r="N46" s="38"/>
      <c r="O46" s="38"/>
      <c r="P46" s="38"/>
      <c r="Q46" s="38"/>
      <c r="R46" s="40">
        <f t="shared" si="0"/>
        <v>39.700000000000003</v>
      </c>
      <c r="S46" s="41"/>
    </row>
    <row r="47" spans="1:19" ht="15" customHeight="1" x14ac:dyDescent="0.2">
      <c r="A47" s="33"/>
      <c r="B47" s="34" t="s">
        <v>230</v>
      </c>
      <c r="C47" s="61" t="s">
        <v>226</v>
      </c>
      <c r="D47" s="35" t="s">
        <v>227</v>
      </c>
      <c r="E47" s="36">
        <v>7</v>
      </c>
      <c r="F47" s="61" t="s">
        <v>226</v>
      </c>
      <c r="G47" s="35" t="s">
        <v>227</v>
      </c>
      <c r="H47" s="36">
        <v>24</v>
      </c>
      <c r="I47" s="37"/>
      <c r="J47" s="38"/>
      <c r="K47" s="39">
        <v>150.38999999999999</v>
      </c>
      <c r="L47" s="38"/>
      <c r="M47" s="38"/>
      <c r="N47" s="38"/>
      <c r="O47" s="38"/>
      <c r="P47" s="38"/>
      <c r="Q47" s="38"/>
      <c r="R47" s="40">
        <f t="shared" si="0"/>
        <v>150.38999999999999</v>
      </c>
      <c r="S47" s="41"/>
    </row>
    <row r="48" spans="1:19" ht="15" customHeight="1" x14ac:dyDescent="0.2">
      <c r="A48" s="33"/>
      <c r="B48" s="107" t="s">
        <v>229</v>
      </c>
      <c r="C48" s="61" t="s">
        <v>226</v>
      </c>
      <c r="D48" s="35" t="s">
        <v>227</v>
      </c>
      <c r="E48" s="36">
        <v>14</v>
      </c>
      <c r="F48" s="61" t="s">
        <v>226</v>
      </c>
      <c r="G48" s="35" t="s">
        <v>227</v>
      </c>
      <c r="H48" s="36">
        <v>13</v>
      </c>
      <c r="I48" s="37"/>
      <c r="J48" s="38"/>
      <c r="K48" s="39">
        <v>37.86</v>
      </c>
      <c r="L48" s="38"/>
      <c r="M48" s="38"/>
      <c r="N48" s="38"/>
      <c r="O48" s="38"/>
      <c r="P48" s="38"/>
      <c r="Q48" s="38"/>
      <c r="R48" s="40">
        <f t="shared" si="0"/>
        <v>37.86</v>
      </c>
      <c r="S48" s="41"/>
    </row>
    <row r="49" spans="1:19" ht="15" customHeight="1" x14ac:dyDescent="0.2">
      <c r="A49" s="33"/>
      <c r="B49" s="107" t="s">
        <v>231</v>
      </c>
      <c r="C49" s="61" t="s">
        <v>226</v>
      </c>
      <c r="D49" s="35" t="s">
        <v>227</v>
      </c>
      <c r="E49" s="36">
        <v>8</v>
      </c>
      <c r="F49" s="61" t="s">
        <v>226</v>
      </c>
      <c r="G49" s="35" t="s">
        <v>227</v>
      </c>
      <c r="H49" s="36">
        <v>17</v>
      </c>
      <c r="I49" s="37"/>
      <c r="J49" s="38"/>
      <c r="K49" s="39">
        <v>152.96</v>
      </c>
      <c r="L49" s="38"/>
      <c r="M49" s="38"/>
      <c r="N49" s="38"/>
      <c r="O49" s="38"/>
      <c r="P49" s="38"/>
      <c r="Q49" s="38"/>
      <c r="R49" s="40">
        <f t="shared" si="0"/>
        <v>152.96</v>
      </c>
      <c r="S49" s="41"/>
    </row>
    <row r="50" spans="1:19" ht="15" customHeight="1" x14ac:dyDescent="0.2">
      <c r="A50" s="33"/>
      <c r="B50" s="107" t="s">
        <v>229</v>
      </c>
      <c r="C50" s="61" t="s">
        <v>226</v>
      </c>
      <c r="D50" s="35" t="s">
        <v>227</v>
      </c>
      <c r="E50" s="36">
        <v>16</v>
      </c>
      <c r="F50" s="61" t="s">
        <v>226</v>
      </c>
      <c r="G50" s="35" t="s">
        <v>227</v>
      </c>
      <c r="H50" s="36">
        <v>15</v>
      </c>
      <c r="I50" s="37"/>
      <c r="J50" s="38"/>
      <c r="K50" s="39">
        <v>28.99</v>
      </c>
      <c r="L50" s="38"/>
      <c r="M50" s="38"/>
      <c r="N50" s="38"/>
      <c r="O50" s="38"/>
      <c r="P50" s="38"/>
      <c r="Q50" s="38"/>
      <c r="R50" s="40">
        <f t="shared" si="0"/>
        <v>28.99</v>
      </c>
      <c r="S50" s="41"/>
    </row>
    <row r="51" spans="1:19" s="242" customFormat="1" ht="15" customHeight="1" x14ac:dyDescent="0.2">
      <c r="A51" s="232"/>
      <c r="B51" s="233" t="s">
        <v>241</v>
      </c>
      <c r="C51" s="234"/>
      <c r="D51" s="235"/>
      <c r="E51" s="236"/>
      <c r="F51" s="234"/>
      <c r="G51" s="235"/>
      <c r="H51" s="236"/>
      <c r="I51" s="237"/>
      <c r="J51" s="238"/>
      <c r="K51" s="239"/>
      <c r="L51" s="238"/>
      <c r="M51" s="238"/>
      <c r="N51" s="238"/>
      <c r="O51" s="238"/>
      <c r="P51" s="238"/>
      <c r="Q51" s="238"/>
      <c r="R51" s="240"/>
      <c r="S51" s="241"/>
    </row>
    <row r="52" spans="1:19" ht="15" customHeight="1" x14ac:dyDescent="0.2">
      <c r="A52" s="33"/>
      <c r="B52" s="34" t="s">
        <v>232</v>
      </c>
      <c r="C52" s="61" t="s">
        <v>226</v>
      </c>
      <c r="D52" s="35" t="s">
        <v>227</v>
      </c>
      <c r="E52" s="36">
        <v>22</v>
      </c>
      <c r="F52" s="61" t="s">
        <v>226</v>
      </c>
      <c r="G52" s="35" t="s">
        <v>227</v>
      </c>
      <c r="H52" s="36">
        <v>30</v>
      </c>
      <c r="I52" s="37"/>
      <c r="J52" s="38"/>
      <c r="K52" s="39">
        <v>141.81</v>
      </c>
      <c r="L52" s="38"/>
      <c r="M52" s="38"/>
      <c r="N52" s="38"/>
      <c r="O52" s="38"/>
      <c r="P52" s="38"/>
      <c r="Q52" s="38"/>
      <c r="R52" s="40">
        <f t="shared" si="0"/>
        <v>141.81</v>
      </c>
      <c r="S52" s="41"/>
    </row>
    <row r="53" spans="1:19" ht="15" customHeight="1" x14ac:dyDescent="0.2">
      <c r="A53" s="33"/>
      <c r="B53" s="34" t="s">
        <v>230</v>
      </c>
      <c r="C53" s="61" t="s">
        <v>226</v>
      </c>
      <c r="D53" s="35" t="s">
        <v>227</v>
      </c>
      <c r="E53" s="36">
        <v>23</v>
      </c>
      <c r="F53" s="61" t="s">
        <v>226</v>
      </c>
      <c r="G53" s="35" t="s">
        <v>227</v>
      </c>
      <c r="H53" s="36">
        <v>29</v>
      </c>
      <c r="I53" s="37"/>
      <c r="J53" s="38"/>
      <c r="K53" s="39">
        <v>217.14</v>
      </c>
      <c r="L53" s="38"/>
      <c r="M53" s="38"/>
      <c r="N53" s="38"/>
      <c r="O53" s="38"/>
      <c r="P53" s="38"/>
      <c r="Q53" s="38"/>
      <c r="R53" s="40">
        <f t="shared" si="0"/>
        <v>217.14</v>
      </c>
      <c r="S53" s="41"/>
    </row>
    <row r="54" spans="1:19" ht="15" customHeight="1" x14ac:dyDescent="0.2">
      <c r="A54" s="33"/>
      <c r="B54" s="34" t="s">
        <v>233</v>
      </c>
      <c r="C54" s="61" t="s">
        <v>226</v>
      </c>
      <c r="D54" s="35" t="s">
        <v>227</v>
      </c>
      <c r="E54" s="36">
        <v>28</v>
      </c>
      <c r="F54" s="61" t="s">
        <v>226</v>
      </c>
      <c r="G54" s="35" t="s">
        <v>227</v>
      </c>
      <c r="H54" s="36">
        <v>26</v>
      </c>
      <c r="I54" s="37"/>
      <c r="J54" s="38"/>
      <c r="K54" s="39">
        <v>43.42</v>
      </c>
      <c r="L54" s="38"/>
      <c r="M54" s="38"/>
      <c r="N54" s="38"/>
      <c r="O54" s="38"/>
      <c r="P54" s="38"/>
      <c r="Q54" s="38"/>
      <c r="R54" s="40">
        <f t="shared" si="0"/>
        <v>43.42</v>
      </c>
      <c r="S54" s="41"/>
    </row>
    <row r="55" spans="1:19" ht="15" customHeight="1" x14ac:dyDescent="0.2">
      <c r="A55" s="33"/>
      <c r="B55" s="107" t="s">
        <v>234</v>
      </c>
      <c r="C55" s="61" t="s">
        <v>226</v>
      </c>
      <c r="D55" s="35" t="s">
        <v>227</v>
      </c>
      <c r="E55" s="36">
        <v>37</v>
      </c>
      <c r="F55" s="61" t="s">
        <v>226</v>
      </c>
      <c r="G55" s="35" t="s">
        <v>227</v>
      </c>
      <c r="H55" s="36">
        <v>27</v>
      </c>
      <c r="I55" s="37"/>
      <c r="J55" s="38"/>
      <c r="K55" s="39">
        <v>238.69</v>
      </c>
      <c r="L55" s="38"/>
      <c r="M55" s="38"/>
      <c r="N55" s="38"/>
      <c r="O55" s="38"/>
      <c r="P55" s="38"/>
      <c r="Q55" s="38"/>
      <c r="R55" s="40">
        <f t="shared" si="0"/>
        <v>238.69</v>
      </c>
      <c r="S55" s="41"/>
    </row>
    <row r="56" spans="1:19" ht="15" customHeight="1" x14ac:dyDescent="0.2">
      <c r="A56" s="33"/>
      <c r="B56" s="34" t="s">
        <v>233</v>
      </c>
      <c r="C56" s="61" t="s">
        <v>226</v>
      </c>
      <c r="D56" s="35" t="s">
        <v>227</v>
      </c>
      <c r="E56" s="36">
        <v>25</v>
      </c>
      <c r="F56" s="335" t="s">
        <v>235</v>
      </c>
      <c r="G56" s="335"/>
      <c r="H56" s="335"/>
      <c r="I56" s="37"/>
      <c r="J56" s="38"/>
      <c r="K56" s="39">
        <v>33.94</v>
      </c>
      <c r="L56" s="38"/>
      <c r="M56" s="38"/>
      <c r="N56" s="38"/>
      <c r="O56" s="38"/>
      <c r="P56" s="38"/>
      <c r="Q56" s="38"/>
      <c r="R56" s="40">
        <f t="shared" si="0"/>
        <v>33.94</v>
      </c>
      <c r="S56" s="41"/>
    </row>
    <row r="57" spans="1:19" s="242" customFormat="1" ht="15" customHeight="1" x14ac:dyDescent="0.2">
      <c r="A57" s="232"/>
      <c r="B57" s="233" t="s">
        <v>242</v>
      </c>
      <c r="C57" s="234"/>
      <c r="D57" s="235"/>
      <c r="E57" s="236"/>
      <c r="F57" s="234"/>
      <c r="G57" s="235"/>
      <c r="H57" s="236"/>
      <c r="I57" s="237"/>
      <c r="J57" s="238"/>
      <c r="K57" s="239"/>
      <c r="L57" s="238"/>
      <c r="M57" s="238"/>
      <c r="N57" s="238"/>
      <c r="O57" s="238"/>
      <c r="P57" s="238"/>
      <c r="Q57" s="238"/>
      <c r="R57" s="240"/>
      <c r="S57" s="241"/>
    </row>
    <row r="58" spans="1:19" ht="15" customHeight="1" x14ac:dyDescent="0.2">
      <c r="A58" s="33"/>
      <c r="B58" s="34" t="s">
        <v>236</v>
      </c>
      <c r="C58" s="61" t="s">
        <v>226</v>
      </c>
      <c r="D58" s="35" t="s">
        <v>227</v>
      </c>
      <c r="E58" s="36">
        <v>36</v>
      </c>
      <c r="F58" s="61" t="s">
        <v>226</v>
      </c>
      <c r="G58" s="35" t="s">
        <v>227</v>
      </c>
      <c r="H58" s="36">
        <v>31</v>
      </c>
      <c r="I58" s="37"/>
      <c r="J58" s="38"/>
      <c r="K58" s="39">
        <v>5.3</v>
      </c>
      <c r="L58" s="38"/>
      <c r="M58" s="38"/>
      <c r="N58" s="38"/>
      <c r="O58" s="38"/>
      <c r="P58" s="38"/>
      <c r="Q58" s="38"/>
      <c r="R58" s="40">
        <f t="shared" si="0"/>
        <v>5.3</v>
      </c>
      <c r="S58" s="41"/>
    </row>
    <row r="59" spans="1:19" ht="15" customHeight="1" x14ac:dyDescent="0.2">
      <c r="A59" s="33"/>
      <c r="B59" s="34" t="s">
        <v>236</v>
      </c>
      <c r="C59" s="61" t="s">
        <v>226</v>
      </c>
      <c r="D59" s="35" t="s">
        <v>227</v>
      </c>
      <c r="E59" s="36">
        <v>31</v>
      </c>
      <c r="F59" s="61" t="s">
        <v>226</v>
      </c>
      <c r="G59" s="35" t="s">
        <v>227</v>
      </c>
      <c r="H59" s="36">
        <v>30</v>
      </c>
      <c r="I59" s="37"/>
      <c r="J59" s="38"/>
      <c r="K59" s="39">
        <v>12.14</v>
      </c>
      <c r="L59" s="38"/>
      <c r="M59" s="38"/>
      <c r="N59" s="38"/>
      <c r="O59" s="38"/>
      <c r="P59" s="38"/>
      <c r="Q59" s="38"/>
      <c r="R59" s="40">
        <f t="shared" si="0"/>
        <v>12.14</v>
      </c>
      <c r="S59" s="41"/>
    </row>
    <row r="60" spans="1:19" ht="15" customHeight="1" x14ac:dyDescent="0.2">
      <c r="A60" s="33"/>
      <c r="B60" s="42" t="s">
        <v>12</v>
      </c>
      <c r="C60" s="43"/>
      <c r="D60" s="44"/>
      <c r="E60" s="45"/>
      <c r="F60" s="43"/>
      <c r="G60" s="44"/>
      <c r="H60" s="45"/>
      <c r="I60" s="46"/>
      <c r="J60" s="46"/>
      <c r="K60" s="47"/>
      <c r="L60" s="47"/>
      <c r="M60" s="47"/>
      <c r="N60" s="47"/>
      <c r="O60" s="47"/>
      <c r="P60" s="47"/>
      <c r="Q60" s="47"/>
      <c r="R60" s="48">
        <f>SUM(R44:R59)</f>
        <v>1324.21</v>
      </c>
      <c r="S60" s="49" t="s">
        <v>6</v>
      </c>
    </row>
    <row r="61" spans="1:19" ht="15" customHeight="1" x14ac:dyDescent="0.2">
      <c r="A61" s="33"/>
      <c r="B61" s="51"/>
      <c r="C61" s="52"/>
      <c r="D61" s="53"/>
      <c r="E61" s="54"/>
      <c r="F61" s="52"/>
      <c r="G61" s="53"/>
      <c r="H61" s="54"/>
      <c r="I61" s="37"/>
      <c r="J61" s="37"/>
      <c r="K61" s="55"/>
      <c r="L61" s="55"/>
      <c r="M61" s="55"/>
      <c r="N61" s="55"/>
      <c r="O61" s="55"/>
      <c r="P61" s="55"/>
      <c r="Q61" s="55"/>
      <c r="R61" s="56"/>
      <c r="S61" s="57"/>
    </row>
    <row r="62" spans="1:19" ht="15" customHeight="1" x14ac:dyDescent="0.2">
      <c r="A62" s="33" t="s">
        <v>54</v>
      </c>
      <c r="B62" s="331" t="str">
        <f>'Planilha Orçamentária'!D19</f>
        <v>Fornecimento e assentamento de tubo de PVC PBA para rede de água, DN 75 mm, junta elástica integrada, instalado em local com nível baixo de interferências. AF_11/2017</v>
      </c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3"/>
      <c r="S62" s="41"/>
    </row>
    <row r="63" spans="1:19" s="242" customFormat="1" ht="15" customHeight="1" x14ac:dyDescent="0.2">
      <c r="A63" s="232"/>
      <c r="B63" s="233" t="s">
        <v>240</v>
      </c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4"/>
      <c r="S63" s="241"/>
    </row>
    <row r="64" spans="1:19" ht="15" customHeight="1" x14ac:dyDescent="0.2">
      <c r="A64" s="110"/>
      <c r="B64" s="245" t="s">
        <v>239</v>
      </c>
      <c r="C64" s="334" t="s">
        <v>239</v>
      </c>
      <c r="D64" s="334"/>
      <c r="E64" s="334"/>
      <c r="F64" s="112" t="s">
        <v>226</v>
      </c>
      <c r="G64" s="112" t="s">
        <v>227</v>
      </c>
      <c r="H64" s="67">
        <v>2</v>
      </c>
      <c r="I64" s="246"/>
      <c r="J64" s="246"/>
      <c r="K64" s="112">
        <v>2.89</v>
      </c>
      <c r="L64" s="112"/>
      <c r="M64" s="112"/>
      <c r="N64" s="112"/>
      <c r="O64" s="112"/>
      <c r="P64" s="112"/>
      <c r="Q64" s="112"/>
      <c r="R64" s="40">
        <f>K64</f>
        <v>2.89</v>
      </c>
      <c r="S64" s="41"/>
    </row>
    <row r="65" spans="1:19" ht="15" customHeight="1" x14ac:dyDescent="0.2">
      <c r="A65" s="33"/>
      <c r="B65" s="34" t="s">
        <v>225</v>
      </c>
      <c r="C65" s="61" t="s">
        <v>226</v>
      </c>
      <c r="D65" s="35" t="s">
        <v>227</v>
      </c>
      <c r="E65" s="36">
        <v>1</v>
      </c>
      <c r="F65" s="61" t="s">
        <v>226</v>
      </c>
      <c r="G65" s="35" t="s">
        <v>227</v>
      </c>
      <c r="H65" s="36">
        <v>5</v>
      </c>
      <c r="I65" s="37"/>
      <c r="J65" s="38"/>
      <c r="K65" s="39">
        <v>143.83000000000001</v>
      </c>
      <c r="L65" s="38"/>
      <c r="M65" s="38"/>
      <c r="N65" s="38"/>
      <c r="O65" s="38"/>
      <c r="P65" s="38"/>
      <c r="Q65" s="38"/>
      <c r="R65" s="40">
        <f>K65</f>
        <v>143.83000000000001</v>
      </c>
      <c r="S65" s="41"/>
    </row>
    <row r="66" spans="1:19" ht="15" customHeight="1" x14ac:dyDescent="0.2">
      <c r="A66" s="33"/>
      <c r="B66" s="34" t="s">
        <v>237</v>
      </c>
      <c r="C66" s="61" t="s">
        <v>226</v>
      </c>
      <c r="D66" s="35" t="s">
        <v>227</v>
      </c>
      <c r="E66" s="36">
        <v>3</v>
      </c>
      <c r="F66" s="61" t="s">
        <v>226</v>
      </c>
      <c r="G66" s="35" t="s">
        <v>227</v>
      </c>
      <c r="H66" s="36">
        <v>4</v>
      </c>
      <c r="I66" s="37"/>
      <c r="J66" s="38"/>
      <c r="K66" s="39">
        <v>30.94</v>
      </c>
      <c r="L66" s="38"/>
      <c r="M66" s="38"/>
      <c r="N66" s="38"/>
      <c r="O66" s="38"/>
      <c r="P66" s="38"/>
      <c r="Q66" s="38"/>
      <c r="R66" s="40">
        <f t="shared" ref="R66:R69" si="1">K66</f>
        <v>30.94</v>
      </c>
      <c r="S66" s="41"/>
    </row>
    <row r="67" spans="1:19" ht="15" customHeight="1" x14ac:dyDescent="0.2">
      <c r="A67" s="33"/>
      <c r="B67" s="34" t="s">
        <v>225</v>
      </c>
      <c r="C67" s="61" t="s">
        <v>226</v>
      </c>
      <c r="D67" s="35" t="s">
        <v>227</v>
      </c>
      <c r="E67" s="36">
        <v>5</v>
      </c>
      <c r="F67" s="61" t="s">
        <v>226</v>
      </c>
      <c r="G67" s="35" t="s">
        <v>227</v>
      </c>
      <c r="H67" s="36">
        <v>10</v>
      </c>
      <c r="I67" s="37"/>
      <c r="J67" s="38"/>
      <c r="K67" s="39">
        <v>4.75</v>
      </c>
      <c r="L67" s="38"/>
      <c r="M67" s="38"/>
      <c r="N67" s="38"/>
      <c r="O67" s="38"/>
      <c r="P67" s="38"/>
      <c r="Q67" s="38"/>
      <c r="R67" s="40">
        <f t="shared" si="1"/>
        <v>4.75</v>
      </c>
      <c r="S67" s="41"/>
    </row>
    <row r="68" spans="1:19" ht="15" customHeight="1" x14ac:dyDescent="0.2">
      <c r="A68" s="33"/>
      <c r="B68" s="34" t="s">
        <v>238</v>
      </c>
      <c r="C68" s="61" t="s">
        <v>226</v>
      </c>
      <c r="D68" s="35" t="s">
        <v>227</v>
      </c>
      <c r="E68" s="36">
        <v>10</v>
      </c>
      <c r="F68" s="61" t="s">
        <v>226</v>
      </c>
      <c r="G68" s="35" t="s">
        <v>227</v>
      </c>
      <c r="H68" s="36">
        <v>9</v>
      </c>
      <c r="I68" s="37"/>
      <c r="J68" s="38"/>
      <c r="K68" s="39">
        <v>30.02</v>
      </c>
      <c r="L68" s="38"/>
      <c r="M68" s="38"/>
      <c r="N68" s="38"/>
      <c r="O68" s="38"/>
      <c r="P68" s="38"/>
      <c r="Q68" s="38"/>
      <c r="R68" s="40">
        <f t="shared" si="1"/>
        <v>30.02</v>
      </c>
      <c r="S68" s="41"/>
    </row>
    <row r="69" spans="1:19" ht="15" customHeight="1" x14ac:dyDescent="0.2">
      <c r="A69" s="33"/>
      <c r="B69" s="34" t="s">
        <v>238</v>
      </c>
      <c r="C69" s="61" t="s">
        <v>226</v>
      </c>
      <c r="D69" s="35" t="s">
        <v>227</v>
      </c>
      <c r="E69" s="36">
        <v>5</v>
      </c>
      <c r="F69" s="335" t="s">
        <v>235</v>
      </c>
      <c r="G69" s="335"/>
      <c r="H69" s="335"/>
      <c r="I69" s="37"/>
      <c r="J69" s="38"/>
      <c r="K69" s="39">
        <v>158.91</v>
      </c>
      <c r="L69" s="38"/>
      <c r="M69" s="38"/>
      <c r="N69" s="38"/>
      <c r="O69" s="38"/>
      <c r="P69" s="38"/>
      <c r="Q69" s="38"/>
      <c r="R69" s="40">
        <f t="shared" si="1"/>
        <v>158.91</v>
      </c>
      <c r="S69" s="41"/>
    </row>
    <row r="70" spans="1:19" s="242" customFormat="1" ht="15" customHeight="1" x14ac:dyDescent="0.2">
      <c r="A70" s="232"/>
      <c r="B70" s="233" t="s">
        <v>241</v>
      </c>
      <c r="C70" s="234"/>
      <c r="D70" s="235"/>
      <c r="E70" s="236"/>
      <c r="F70" s="234"/>
      <c r="G70" s="235"/>
      <c r="H70" s="236"/>
      <c r="I70" s="237"/>
      <c r="J70" s="238"/>
      <c r="K70" s="239"/>
      <c r="L70" s="238"/>
      <c r="M70" s="238"/>
      <c r="N70" s="238"/>
      <c r="O70" s="238"/>
      <c r="P70" s="238"/>
      <c r="Q70" s="238"/>
      <c r="R70" s="240"/>
      <c r="S70" s="241"/>
    </row>
    <row r="71" spans="1:19" ht="15" customHeight="1" x14ac:dyDescent="0.2">
      <c r="A71" s="33"/>
      <c r="B71" s="107" t="s">
        <v>229</v>
      </c>
      <c r="C71" s="334" t="s">
        <v>243</v>
      </c>
      <c r="D71" s="334"/>
      <c r="E71" s="334"/>
      <c r="F71" s="61" t="s">
        <v>226</v>
      </c>
      <c r="G71" s="35" t="s">
        <v>227</v>
      </c>
      <c r="H71" s="36">
        <v>19</v>
      </c>
      <c r="I71" s="37"/>
      <c r="J71" s="38"/>
      <c r="K71" s="39">
        <v>28.62</v>
      </c>
      <c r="L71" s="38"/>
      <c r="M71" s="38"/>
      <c r="N71" s="38"/>
      <c r="O71" s="38"/>
      <c r="P71" s="38"/>
      <c r="Q71" s="38"/>
      <c r="R71" s="40">
        <f t="shared" ref="R71:R76" si="2">K71</f>
        <v>28.62</v>
      </c>
      <c r="S71" s="41"/>
    </row>
    <row r="72" spans="1:19" ht="15" customHeight="1" x14ac:dyDescent="0.2">
      <c r="A72" s="33"/>
      <c r="B72" s="34" t="s">
        <v>225</v>
      </c>
      <c r="C72" s="61" t="s">
        <v>226</v>
      </c>
      <c r="D72" s="35" t="s">
        <v>227</v>
      </c>
      <c r="E72" s="36">
        <v>19</v>
      </c>
      <c r="F72" s="61" t="s">
        <v>226</v>
      </c>
      <c r="G72" s="35" t="s">
        <v>227</v>
      </c>
      <c r="H72" s="36">
        <v>21</v>
      </c>
      <c r="I72" s="37"/>
      <c r="J72" s="38"/>
      <c r="K72" s="39">
        <v>54.4</v>
      </c>
      <c r="L72" s="38"/>
      <c r="M72" s="38"/>
      <c r="N72" s="38"/>
      <c r="O72" s="38"/>
      <c r="P72" s="38"/>
      <c r="Q72" s="38"/>
      <c r="R72" s="40">
        <f t="shared" si="2"/>
        <v>54.4</v>
      </c>
      <c r="S72" s="41"/>
    </row>
    <row r="73" spans="1:19" ht="15" customHeight="1" x14ac:dyDescent="0.2">
      <c r="A73" s="33"/>
      <c r="B73" s="34" t="s">
        <v>244</v>
      </c>
      <c r="C73" s="61" t="s">
        <v>226</v>
      </c>
      <c r="D73" s="35" t="s">
        <v>227</v>
      </c>
      <c r="E73" s="36">
        <v>21</v>
      </c>
      <c r="F73" s="61" t="s">
        <v>226</v>
      </c>
      <c r="G73" s="35" t="s">
        <v>227</v>
      </c>
      <c r="H73" s="36">
        <v>23</v>
      </c>
      <c r="I73" s="37"/>
      <c r="J73" s="38"/>
      <c r="K73" s="39">
        <v>99.05</v>
      </c>
      <c r="L73" s="38"/>
      <c r="M73" s="38"/>
      <c r="N73" s="38"/>
      <c r="O73" s="38"/>
      <c r="P73" s="38"/>
      <c r="Q73" s="38"/>
      <c r="R73" s="40">
        <f t="shared" si="2"/>
        <v>99.05</v>
      </c>
      <c r="S73" s="41"/>
    </row>
    <row r="74" spans="1:19" ht="15" customHeight="1" x14ac:dyDescent="0.2">
      <c r="A74" s="33"/>
      <c r="B74" s="34" t="s">
        <v>244</v>
      </c>
      <c r="C74" s="61" t="s">
        <v>226</v>
      </c>
      <c r="D74" s="35" t="s">
        <v>227</v>
      </c>
      <c r="E74" s="36">
        <v>23</v>
      </c>
      <c r="F74" s="61" t="s">
        <v>226</v>
      </c>
      <c r="G74" s="35" t="s">
        <v>227</v>
      </c>
      <c r="H74" s="36">
        <v>24</v>
      </c>
      <c r="I74" s="37"/>
      <c r="J74" s="38"/>
      <c r="K74" s="39">
        <v>2.0099999999999998</v>
      </c>
      <c r="L74" s="38"/>
      <c r="M74" s="38"/>
      <c r="N74" s="38"/>
      <c r="O74" s="38"/>
      <c r="P74" s="38"/>
      <c r="Q74" s="38"/>
      <c r="R74" s="40">
        <f t="shared" si="2"/>
        <v>2.0099999999999998</v>
      </c>
      <c r="S74" s="41"/>
    </row>
    <row r="75" spans="1:19" ht="15" customHeight="1" x14ac:dyDescent="0.2">
      <c r="A75" s="33"/>
      <c r="B75" s="34" t="s">
        <v>244</v>
      </c>
      <c r="C75" s="61" t="s">
        <v>226</v>
      </c>
      <c r="D75" s="35" t="s">
        <v>227</v>
      </c>
      <c r="E75" s="36">
        <v>24</v>
      </c>
      <c r="F75" s="61" t="s">
        <v>226</v>
      </c>
      <c r="G75" s="35" t="s">
        <v>227</v>
      </c>
      <c r="H75" s="36">
        <v>18</v>
      </c>
      <c r="I75" s="37"/>
      <c r="J75" s="38"/>
      <c r="K75" s="39">
        <v>49.76</v>
      </c>
      <c r="L75" s="38"/>
      <c r="M75" s="38"/>
      <c r="N75" s="38"/>
      <c r="O75" s="38"/>
      <c r="P75" s="38"/>
      <c r="Q75" s="38"/>
      <c r="R75" s="40">
        <f t="shared" si="2"/>
        <v>49.76</v>
      </c>
      <c r="S75" s="41"/>
    </row>
    <row r="76" spans="1:19" ht="15" customHeight="1" x14ac:dyDescent="0.2">
      <c r="A76" s="33"/>
      <c r="B76" s="34" t="s">
        <v>234</v>
      </c>
      <c r="C76" s="61" t="s">
        <v>226</v>
      </c>
      <c r="D76" s="35" t="s">
        <v>227</v>
      </c>
      <c r="E76" s="36">
        <v>18</v>
      </c>
      <c r="F76" s="61" t="s">
        <v>226</v>
      </c>
      <c r="G76" s="35" t="s">
        <v>227</v>
      </c>
      <c r="H76" s="36">
        <v>37</v>
      </c>
      <c r="I76" s="37"/>
      <c r="J76" s="38"/>
      <c r="K76" s="39">
        <v>1.64</v>
      </c>
      <c r="L76" s="38"/>
      <c r="M76" s="38"/>
      <c r="N76" s="38"/>
      <c r="O76" s="38"/>
      <c r="P76" s="38"/>
      <c r="Q76" s="38"/>
      <c r="R76" s="40">
        <f t="shared" si="2"/>
        <v>1.64</v>
      </c>
      <c r="S76" s="41"/>
    </row>
    <row r="77" spans="1:19" s="242" customFormat="1" ht="15" customHeight="1" x14ac:dyDescent="0.2">
      <c r="A77" s="232"/>
      <c r="B77" s="233" t="s">
        <v>242</v>
      </c>
      <c r="C77" s="234"/>
      <c r="D77" s="235"/>
      <c r="E77" s="236"/>
      <c r="F77" s="234"/>
      <c r="G77" s="235"/>
      <c r="H77" s="236"/>
      <c r="I77" s="237"/>
      <c r="J77" s="238"/>
      <c r="K77" s="239"/>
      <c r="L77" s="238"/>
      <c r="M77" s="238"/>
      <c r="N77" s="238"/>
      <c r="O77" s="238"/>
      <c r="P77" s="238"/>
      <c r="Q77" s="238"/>
      <c r="R77" s="240"/>
      <c r="S77" s="241"/>
    </row>
    <row r="78" spans="1:19" ht="15" customHeight="1" x14ac:dyDescent="0.2">
      <c r="A78" s="33"/>
      <c r="B78" s="34" t="s">
        <v>236</v>
      </c>
      <c r="C78" s="334" t="s">
        <v>245</v>
      </c>
      <c r="D78" s="334"/>
      <c r="E78" s="334"/>
      <c r="F78" s="61" t="s">
        <v>226</v>
      </c>
      <c r="G78" s="35" t="s">
        <v>227</v>
      </c>
      <c r="H78" s="36">
        <v>33</v>
      </c>
      <c r="I78" s="37"/>
      <c r="J78" s="38"/>
      <c r="K78" s="39">
        <v>176.16</v>
      </c>
      <c r="L78" s="38"/>
      <c r="M78" s="38"/>
      <c r="N78" s="38"/>
      <c r="O78" s="38"/>
      <c r="P78" s="38"/>
      <c r="Q78" s="38"/>
      <c r="R78" s="40">
        <f t="shared" ref="R78:R79" si="3">K78</f>
        <v>176.16</v>
      </c>
      <c r="S78" s="41"/>
    </row>
    <row r="79" spans="1:19" ht="15" customHeight="1" x14ac:dyDescent="0.2">
      <c r="A79" s="33"/>
      <c r="B79" s="34" t="s">
        <v>236</v>
      </c>
      <c r="C79" s="61" t="s">
        <v>226</v>
      </c>
      <c r="D79" s="35" t="s">
        <v>227</v>
      </c>
      <c r="E79" s="36">
        <v>33</v>
      </c>
      <c r="F79" s="61" t="s">
        <v>226</v>
      </c>
      <c r="G79" s="35" t="s">
        <v>227</v>
      </c>
      <c r="H79" s="36">
        <v>32</v>
      </c>
      <c r="I79" s="37"/>
      <c r="J79" s="38"/>
      <c r="K79" s="39">
        <v>13.46</v>
      </c>
      <c r="L79" s="38"/>
      <c r="M79" s="38"/>
      <c r="N79" s="38"/>
      <c r="O79" s="38"/>
      <c r="P79" s="38"/>
      <c r="Q79" s="38"/>
      <c r="R79" s="40">
        <f t="shared" si="3"/>
        <v>13.46</v>
      </c>
      <c r="S79" s="41"/>
    </row>
    <row r="80" spans="1:19" ht="15" customHeight="1" x14ac:dyDescent="0.2">
      <c r="A80" s="33"/>
      <c r="B80" s="34" t="s">
        <v>236</v>
      </c>
      <c r="C80" s="61" t="s">
        <v>226</v>
      </c>
      <c r="D80" s="35" t="s">
        <v>227</v>
      </c>
      <c r="E80" s="36">
        <v>34</v>
      </c>
      <c r="F80" s="61" t="s">
        <v>226</v>
      </c>
      <c r="G80" s="35" t="s">
        <v>227</v>
      </c>
      <c r="H80" s="36">
        <v>35</v>
      </c>
      <c r="I80" s="37"/>
      <c r="J80" s="38"/>
      <c r="K80" s="39">
        <v>57.14</v>
      </c>
      <c r="L80" s="38"/>
      <c r="M80" s="38"/>
      <c r="N80" s="38"/>
      <c r="O80" s="38"/>
      <c r="P80" s="38"/>
      <c r="Q80" s="38"/>
      <c r="R80" s="40">
        <f t="shared" ref="R80:R81" si="4">K80</f>
        <v>57.14</v>
      </c>
      <c r="S80" s="41"/>
    </row>
    <row r="81" spans="1:19" ht="15" customHeight="1" x14ac:dyDescent="0.2">
      <c r="A81" s="33"/>
      <c r="B81" s="34" t="s">
        <v>236</v>
      </c>
      <c r="C81" s="61" t="s">
        <v>226</v>
      </c>
      <c r="D81" s="35" t="s">
        <v>227</v>
      </c>
      <c r="E81" s="36">
        <v>35</v>
      </c>
      <c r="F81" s="61" t="s">
        <v>226</v>
      </c>
      <c r="G81" s="35" t="s">
        <v>227</v>
      </c>
      <c r="H81" s="36">
        <v>36</v>
      </c>
      <c r="I81" s="37"/>
      <c r="J81" s="38"/>
      <c r="K81" s="39">
        <v>76.87</v>
      </c>
      <c r="L81" s="38"/>
      <c r="M81" s="38"/>
      <c r="N81" s="38"/>
      <c r="O81" s="38"/>
      <c r="P81" s="38"/>
      <c r="Q81" s="38"/>
      <c r="R81" s="40">
        <f t="shared" si="4"/>
        <v>76.87</v>
      </c>
      <c r="S81" s="41"/>
    </row>
    <row r="82" spans="1:19" ht="15" customHeight="1" x14ac:dyDescent="0.2">
      <c r="A82" s="33"/>
      <c r="B82" s="42" t="s">
        <v>12</v>
      </c>
      <c r="C82" s="43"/>
      <c r="D82" s="44"/>
      <c r="E82" s="45"/>
      <c r="F82" s="43"/>
      <c r="G82" s="44"/>
      <c r="H82" s="45"/>
      <c r="I82" s="46"/>
      <c r="J82" s="46"/>
      <c r="K82" s="47"/>
      <c r="L82" s="47"/>
      <c r="M82" s="47"/>
      <c r="N82" s="47"/>
      <c r="O82" s="47"/>
      <c r="P82" s="47"/>
      <c r="Q82" s="47"/>
      <c r="R82" s="48">
        <f>SUM(R64:R81)</f>
        <v>930.44999999999993</v>
      </c>
      <c r="S82" s="49" t="s">
        <v>6</v>
      </c>
    </row>
    <row r="83" spans="1:19" ht="15" customHeight="1" x14ac:dyDescent="0.2">
      <c r="A83" s="33"/>
      <c r="B83" s="51"/>
      <c r="C83" s="52"/>
      <c r="D83" s="53"/>
      <c r="E83" s="54"/>
      <c r="F83" s="52"/>
      <c r="G83" s="53"/>
      <c r="H83" s="54"/>
      <c r="I83" s="37"/>
      <c r="J83" s="37"/>
      <c r="K83" s="55"/>
      <c r="L83" s="55"/>
      <c r="M83" s="55"/>
      <c r="N83" s="55"/>
      <c r="O83" s="55"/>
      <c r="P83" s="55"/>
      <c r="Q83" s="55"/>
      <c r="R83" s="56"/>
      <c r="S83" s="57"/>
    </row>
    <row r="84" spans="1:19" ht="15" customHeight="1" x14ac:dyDescent="0.2">
      <c r="A84" s="33" t="s">
        <v>137</v>
      </c>
      <c r="B84" s="331" t="str">
        <f>'Planilha Orçamentária'!D20</f>
        <v>Fornecimento e assentamento de materiais para rede de distribuição e conexões de ramais</v>
      </c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3"/>
      <c r="S84" s="41"/>
    </row>
    <row r="85" spans="1:19" ht="15" customHeight="1" x14ac:dyDescent="0.2">
      <c r="A85" s="110"/>
      <c r="B85" s="245" t="s">
        <v>246</v>
      </c>
      <c r="C85" s="334"/>
      <c r="D85" s="334"/>
      <c r="E85" s="334"/>
      <c r="F85" s="112"/>
      <c r="G85" s="112"/>
      <c r="H85" s="67"/>
      <c r="I85" s="246"/>
      <c r="J85" s="67">
        <v>1</v>
      </c>
      <c r="K85" s="112"/>
      <c r="L85" s="112"/>
      <c r="M85" s="112"/>
      <c r="N85" s="112"/>
      <c r="O85" s="112"/>
      <c r="P85" s="112"/>
      <c r="Q85" s="112"/>
      <c r="R85" s="40">
        <f>J85</f>
        <v>1</v>
      </c>
      <c r="S85" s="41"/>
    </row>
    <row r="86" spans="1:19" ht="15" customHeight="1" x14ac:dyDescent="0.2">
      <c r="A86" s="33"/>
      <c r="B86" s="42" t="s">
        <v>12</v>
      </c>
      <c r="C86" s="43"/>
      <c r="D86" s="44"/>
      <c r="E86" s="45"/>
      <c r="F86" s="43"/>
      <c r="G86" s="44"/>
      <c r="H86" s="45"/>
      <c r="I86" s="46"/>
      <c r="J86" s="46"/>
      <c r="K86" s="47"/>
      <c r="L86" s="47"/>
      <c r="M86" s="47"/>
      <c r="N86" s="47"/>
      <c r="O86" s="47"/>
      <c r="P86" s="47"/>
      <c r="Q86" s="47"/>
      <c r="R86" s="48">
        <f>SUM(R85:R85)</f>
        <v>1</v>
      </c>
      <c r="S86" s="49" t="s">
        <v>247</v>
      </c>
    </row>
    <row r="87" spans="1:19" ht="15" customHeight="1" x14ac:dyDescent="0.2">
      <c r="A87" s="33"/>
      <c r="B87" s="51"/>
      <c r="C87" s="52"/>
      <c r="D87" s="53"/>
      <c r="E87" s="54"/>
      <c r="F87" s="52"/>
      <c r="G87" s="53"/>
      <c r="H87" s="54"/>
      <c r="I87" s="37"/>
      <c r="J87" s="37"/>
      <c r="K87" s="55"/>
      <c r="L87" s="55"/>
      <c r="M87" s="55"/>
      <c r="N87" s="55"/>
      <c r="O87" s="55"/>
      <c r="P87" s="55"/>
      <c r="Q87" s="55"/>
      <c r="R87" s="56"/>
      <c r="S87" s="57"/>
    </row>
    <row r="88" spans="1:19" ht="15" customHeight="1" x14ac:dyDescent="0.2">
      <c r="A88" s="33" t="s">
        <v>141</v>
      </c>
      <c r="B88" s="331" t="str">
        <f>'Planilha Orçamentária'!D21</f>
        <v>Fornecimento e assentamento de ramais, inclusive escavação e reaterro com areia</v>
      </c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3"/>
      <c r="S88" s="41"/>
    </row>
    <row r="89" spans="1:19" ht="15" customHeight="1" x14ac:dyDescent="0.2">
      <c r="A89" s="110"/>
      <c r="B89" s="245" t="s">
        <v>225</v>
      </c>
      <c r="C89" s="334"/>
      <c r="D89" s="334"/>
      <c r="E89" s="334"/>
      <c r="F89" s="112"/>
      <c r="G89" s="112"/>
      <c r="H89" s="67"/>
      <c r="I89" s="246"/>
      <c r="J89" s="67">
        <v>36</v>
      </c>
      <c r="K89" s="67">
        <v>3.5</v>
      </c>
      <c r="L89" s="112"/>
      <c r="M89" s="112"/>
      <c r="N89" s="112"/>
      <c r="O89" s="112"/>
      <c r="P89" s="112"/>
      <c r="Q89" s="112"/>
      <c r="R89" s="40">
        <f>J89*K89</f>
        <v>126</v>
      </c>
      <c r="S89" s="41"/>
    </row>
    <row r="90" spans="1:19" ht="15" customHeight="1" x14ac:dyDescent="0.2">
      <c r="A90" s="110"/>
      <c r="B90" s="245" t="s">
        <v>238</v>
      </c>
      <c r="C90" s="112"/>
      <c r="D90" s="112"/>
      <c r="E90" s="112"/>
      <c r="F90" s="112"/>
      <c r="G90" s="112"/>
      <c r="H90" s="67"/>
      <c r="I90" s="246"/>
      <c r="J90" s="67">
        <v>6</v>
      </c>
      <c r="K90" s="67">
        <v>6</v>
      </c>
      <c r="L90" s="112"/>
      <c r="M90" s="112"/>
      <c r="N90" s="112"/>
      <c r="O90" s="112"/>
      <c r="P90" s="112"/>
      <c r="Q90" s="112"/>
      <c r="R90" s="40">
        <f t="shared" ref="R90:R99" si="5">J90*K90</f>
        <v>36</v>
      </c>
      <c r="S90" s="41"/>
    </row>
    <row r="91" spans="1:19" ht="15" customHeight="1" x14ac:dyDescent="0.2">
      <c r="A91" s="110"/>
      <c r="B91" s="245" t="s">
        <v>228</v>
      </c>
      <c r="C91" s="112"/>
      <c r="D91" s="112"/>
      <c r="E91" s="112"/>
      <c r="F91" s="112"/>
      <c r="G91" s="112"/>
      <c r="H91" s="67"/>
      <c r="I91" s="246"/>
      <c r="J91" s="67">
        <v>8</v>
      </c>
      <c r="K91" s="67">
        <v>4.5</v>
      </c>
      <c r="L91" s="112"/>
      <c r="M91" s="112"/>
      <c r="N91" s="112"/>
      <c r="O91" s="112"/>
      <c r="P91" s="112"/>
      <c r="Q91" s="112"/>
      <c r="R91" s="40">
        <f t="shared" si="5"/>
        <v>36</v>
      </c>
      <c r="S91" s="41"/>
    </row>
    <row r="92" spans="1:19" ht="15" customHeight="1" x14ac:dyDescent="0.2">
      <c r="A92" s="110"/>
      <c r="B92" s="245" t="s">
        <v>230</v>
      </c>
      <c r="C92" s="112"/>
      <c r="D92" s="112"/>
      <c r="E92" s="112"/>
      <c r="F92" s="112"/>
      <c r="G92" s="112"/>
      <c r="H92" s="67"/>
      <c r="I92" s="246"/>
      <c r="J92" s="67">
        <v>50</v>
      </c>
      <c r="K92" s="67">
        <v>4.5</v>
      </c>
      <c r="L92" s="112"/>
      <c r="M92" s="112"/>
      <c r="N92" s="112"/>
      <c r="O92" s="112"/>
      <c r="P92" s="112"/>
      <c r="Q92" s="112"/>
      <c r="R92" s="40">
        <f t="shared" si="5"/>
        <v>225</v>
      </c>
      <c r="S92" s="41"/>
    </row>
    <row r="93" spans="1:19" ht="15" customHeight="1" x14ac:dyDescent="0.2">
      <c r="A93" s="110"/>
      <c r="B93" s="245" t="s">
        <v>231</v>
      </c>
      <c r="C93" s="112"/>
      <c r="D93" s="112"/>
      <c r="E93" s="112"/>
      <c r="F93" s="112"/>
      <c r="G93" s="112"/>
      <c r="H93" s="67"/>
      <c r="I93" s="246"/>
      <c r="J93" s="67">
        <v>21</v>
      </c>
      <c r="K93" s="67">
        <v>4</v>
      </c>
      <c r="L93" s="112"/>
      <c r="M93" s="112"/>
      <c r="N93" s="112"/>
      <c r="O93" s="112"/>
      <c r="P93" s="112"/>
      <c r="Q93" s="112"/>
      <c r="R93" s="40">
        <f t="shared" si="5"/>
        <v>84</v>
      </c>
      <c r="S93" s="41"/>
    </row>
    <row r="94" spans="1:19" ht="15" customHeight="1" x14ac:dyDescent="0.2">
      <c r="A94" s="110"/>
      <c r="B94" s="245" t="s">
        <v>229</v>
      </c>
      <c r="C94" s="112"/>
      <c r="D94" s="112"/>
      <c r="E94" s="112"/>
      <c r="F94" s="112"/>
      <c r="G94" s="112"/>
      <c r="H94" s="67"/>
      <c r="I94" s="246"/>
      <c r="J94" s="67">
        <v>6</v>
      </c>
      <c r="K94" s="67">
        <v>5</v>
      </c>
      <c r="L94" s="112"/>
      <c r="M94" s="112"/>
      <c r="N94" s="112"/>
      <c r="O94" s="112"/>
      <c r="P94" s="112"/>
      <c r="Q94" s="112"/>
      <c r="R94" s="40">
        <f t="shared" si="5"/>
        <v>30</v>
      </c>
      <c r="S94" s="41"/>
    </row>
    <row r="95" spans="1:19" ht="15" customHeight="1" x14ac:dyDescent="0.2">
      <c r="A95" s="110"/>
      <c r="B95" s="245" t="s">
        <v>244</v>
      </c>
      <c r="C95" s="112"/>
      <c r="D95" s="112"/>
      <c r="E95" s="112"/>
      <c r="F95" s="112"/>
      <c r="G95" s="112"/>
      <c r="H95" s="67"/>
      <c r="I95" s="246"/>
      <c r="J95" s="67">
        <v>8</v>
      </c>
      <c r="K95" s="67">
        <v>4</v>
      </c>
      <c r="L95" s="112"/>
      <c r="M95" s="112"/>
      <c r="N95" s="112"/>
      <c r="O95" s="112"/>
      <c r="P95" s="112"/>
      <c r="Q95" s="112"/>
      <c r="R95" s="40">
        <f t="shared" si="5"/>
        <v>32</v>
      </c>
      <c r="S95" s="41"/>
    </row>
    <row r="96" spans="1:19" ht="15" customHeight="1" x14ac:dyDescent="0.2">
      <c r="A96" s="110"/>
      <c r="B96" s="245" t="s">
        <v>232</v>
      </c>
      <c r="C96" s="112"/>
      <c r="D96" s="112"/>
      <c r="E96" s="112"/>
      <c r="F96" s="112"/>
      <c r="G96" s="112"/>
      <c r="H96" s="67"/>
      <c r="I96" s="246"/>
      <c r="J96" s="67">
        <v>16</v>
      </c>
      <c r="K96" s="67">
        <v>4</v>
      </c>
      <c r="L96" s="112"/>
      <c r="M96" s="112"/>
      <c r="N96" s="112"/>
      <c r="O96" s="112"/>
      <c r="P96" s="112"/>
      <c r="Q96" s="112"/>
      <c r="R96" s="40">
        <f t="shared" si="5"/>
        <v>64</v>
      </c>
      <c r="S96" s="41"/>
    </row>
    <row r="97" spans="1:19" ht="15" customHeight="1" x14ac:dyDescent="0.2">
      <c r="A97" s="110"/>
      <c r="B97" s="245" t="s">
        <v>234</v>
      </c>
      <c r="C97" s="112"/>
      <c r="D97" s="112"/>
      <c r="E97" s="112"/>
      <c r="F97" s="112"/>
      <c r="G97" s="112"/>
      <c r="H97" s="67"/>
      <c r="I97" s="246"/>
      <c r="J97" s="67">
        <v>37</v>
      </c>
      <c r="K97" s="67">
        <v>4.5</v>
      </c>
      <c r="L97" s="112"/>
      <c r="M97" s="112"/>
      <c r="N97" s="112"/>
      <c r="O97" s="112"/>
      <c r="P97" s="112"/>
      <c r="Q97" s="112"/>
      <c r="R97" s="40">
        <f t="shared" si="5"/>
        <v>166.5</v>
      </c>
      <c r="S97" s="41"/>
    </row>
    <row r="98" spans="1:19" ht="15" customHeight="1" x14ac:dyDescent="0.2">
      <c r="A98" s="110"/>
      <c r="B98" s="245" t="s">
        <v>249</v>
      </c>
      <c r="C98" s="112"/>
      <c r="D98" s="112"/>
      <c r="E98" s="112"/>
      <c r="F98" s="112"/>
      <c r="G98" s="112"/>
      <c r="H98" s="67"/>
      <c r="I98" s="246"/>
      <c r="J98" s="67">
        <v>2</v>
      </c>
      <c r="K98" s="67">
        <v>4</v>
      </c>
      <c r="L98" s="112"/>
      <c r="M98" s="112"/>
      <c r="N98" s="112"/>
      <c r="O98" s="112"/>
      <c r="P98" s="112"/>
      <c r="Q98" s="112"/>
      <c r="R98" s="40">
        <f t="shared" si="5"/>
        <v>8</v>
      </c>
      <c r="S98" s="41"/>
    </row>
    <row r="99" spans="1:19" ht="15" customHeight="1" x14ac:dyDescent="0.2">
      <c r="A99" s="110"/>
      <c r="B99" s="245" t="s">
        <v>236</v>
      </c>
      <c r="C99" s="112"/>
      <c r="D99" s="112"/>
      <c r="E99" s="112"/>
      <c r="F99" s="112"/>
      <c r="G99" s="112"/>
      <c r="H99" s="67"/>
      <c r="I99" s="246"/>
      <c r="J99" s="67">
        <v>7</v>
      </c>
      <c r="K99" s="67">
        <v>5</v>
      </c>
      <c r="L99" s="112"/>
      <c r="M99" s="112"/>
      <c r="N99" s="112"/>
      <c r="O99" s="112"/>
      <c r="P99" s="112"/>
      <c r="Q99" s="112"/>
      <c r="R99" s="40">
        <f t="shared" si="5"/>
        <v>35</v>
      </c>
      <c r="S99" s="41"/>
    </row>
    <row r="100" spans="1:19" ht="15" customHeight="1" x14ac:dyDescent="0.2">
      <c r="A100" s="33"/>
      <c r="B100" s="42" t="s">
        <v>12</v>
      </c>
      <c r="C100" s="43"/>
      <c r="D100" s="44"/>
      <c r="E100" s="45"/>
      <c r="F100" s="43"/>
      <c r="G100" s="44"/>
      <c r="H100" s="45"/>
      <c r="I100" s="46"/>
      <c r="J100" s="46"/>
      <c r="K100" s="47"/>
      <c r="L100" s="47"/>
      <c r="M100" s="47"/>
      <c r="N100" s="47"/>
      <c r="O100" s="47"/>
      <c r="P100" s="47"/>
      <c r="Q100" s="47"/>
      <c r="R100" s="48">
        <f>SUM(R89:R99)</f>
        <v>842.5</v>
      </c>
      <c r="S100" s="49" t="s">
        <v>6</v>
      </c>
    </row>
    <row r="101" spans="1:19" ht="15" customHeight="1" x14ac:dyDescent="0.2">
      <c r="A101" s="33"/>
      <c r="B101" s="51"/>
      <c r="C101" s="52"/>
      <c r="D101" s="53"/>
      <c r="E101" s="54"/>
      <c r="F101" s="52"/>
      <c r="G101" s="53"/>
      <c r="H101" s="54"/>
      <c r="I101" s="37"/>
      <c r="J101" s="37"/>
      <c r="K101" s="55"/>
      <c r="L101" s="55"/>
      <c r="M101" s="55"/>
      <c r="N101" s="55"/>
      <c r="O101" s="55"/>
      <c r="P101" s="55"/>
      <c r="Q101" s="55"/>
      <c r="R101" s="56"/>
      <c r="S101" s="57"/>
    </row>
    <row r="102" spans="1:19" ht="15" customHeight="1" x14ac:dyDescent="0.2">
      <c r="A102" s="33" t="s">
        <v>143</v>
      </c>
      <c r="B102" s="331" t="str">
        <f>'Planilha Orçamentária'!D22</f>
        <v>Poços de visita para registro ou descarga</v>
      </c>
      <c r="C102" s="332"/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3"/>
      <c r="S102" s="41"/>
    </row>
    <row r="103" spans="1:19" ht="15" customHeight="1" x14ac:dyDescent="0.2">
      <c r="A103" s="110"/>
      <c r="B103" s="245" t="s">
        <v>225</v>
      </c>
      <c r="C103" s="334"/>
      <c r="D103" s="334"/>
      <c r="E103" s="334"/>
      <c r="F103" s="112"/>
      <c r="G103" s="112"/>
      <c r="H103" s="67"/>
      <c r="I103" s="246"/>
      <c r="J103" s="67">
        <v>4</v>
      </c>
      <c r="K103" s="67"/>
      <c r="L103" s="112"/>
      <c r="M103" s="112"/>
      <c r="N103" s="112"/>
      <c r="O103" s="112"/>
      <c r="P103" s="112"/>
      <c r="Q103" s="112"/>
      <c r="R103" s="40">
        <f>J103</f>
        <v>4</v>
      </c>
      <c r="S103" s="41"/>
    </row>
    <row r="104" spans="1:19" ht="15" customHeight="1" x14ac:dyDescent="0.2">
      <c r="A104" s="110"/>
      <c r="B104" s="245" t="s">
        <v>238</v>
      </c>
      <c r="C104" s="112"/>
      <c r="D104" s="112"/>
      <c r="E104" s="112"/>
      <c r="F104" s="112"/>
      <c r="G104" s="112"/>
      <c r="H104" s="67"/>
      <c r="I104" s="246"/>
      <c r="J104" s="67">
        <v>1</v>
      </c>
      <c r="K104" s="67"/>
      <c r="L104" s="112"/>
      <c r="M104" s="112"/>
      <c r="N104" s="112"/>
      <c r="O104" s="112"/>
      <c r="P104" s="112"/>
      <c r="Q104" s="112"/>
      <c r="R104" s="40">
        <f>J104</f>
        <v>1</v>
      </c>
      <c r="S104" s="41"/>
    </row>
    <row r="105" spans="1:19" ht="15" customHeight="1" x14ac:dyDescent="0.2">
      <c r="A105" s="110"/>
      <c r="B105" s="245" t="s">
        <v>228</v>
      </c>
      <c r="C105" s="112"/>
      <c r="D105" s="112"/>
      <c r="E105" s="112"/>
      <c r="F105" s="112"/>
      <c r="G105" s="112"/>
      <c r="H105" s="67"/>
      <c r="I105" s="246"/>
      <c r="J105" s="67">
        <v>1</v>
      </c>
      <c r="K105" s="67"/>
      <c r="L105" s="112"/>
      <c r="M105" s="112"/>
      <c r="N105" s="112"/>
      <c r="O105" s="112"/>
      <c r="P105" s="112"/>
      <c r="Q105" s="112"/>
      <c r="R105" s="40">
        <f t="shared" ref="R105:R113" si="6">J105</f>
        <v>1</v>
      </c>
      <c r="S105" s="41"/>
    </row>
    <row r="106" spans="1:19" ht="15" customHeight="1" x14ac:dyDescent="0.2">
      <c r="A106" s="110"/>
      <c r="B106" s="245" t="s">
        <v>230</v>
      </c>
      <c r="C106" s="112"/>
      <c r="D106" s="112"/>
      <c r="E106" s="112"/>
      <c r="F106" s="112"/>
      <c r="G106" s="112"/>
      <c r="H106" s="67"/>
      <c r="I106" s="246"/>
      <c r="J106" s="67">
        <v>4</v>
      </c>
      <c r="K106" s="67"/>
      <c r="L106" s="112"/>
      <c r="M106" s="112"/>
      <c r="N106" s="112"/>
      <c r="O106" s="112"/>
      <c r="P106" s="112"/>
      <c r="Q106" s="112"/>
      <c r="R106" s="40">
        <f t="shared" si="6"/>
        <v>4</v>
      </c>
      <c r="S106" s="41"/>
    </row>
    <row r="107" spans="1:19" ht="15" customHeight="1" x14ac:dyDescent="0.2">
      <c r="A107" s="110"/>
      <c r="B107" s="245" t="s">
        <v>231</v>
      </c>
      <c r="C107" s="112"/>
      <c r="D107" s="112"/>
      <c r="E107" s="112"/>
      <c r="F107" s="112"/>
      <c r="G107" s="112"/>
      <c r="H107" s="67"/>
      <c r="I107" s="246"/>
      <c r="J107" s="67">
        <v>1</v>
      </c>
      <c r="K107" s="67"/>
      <c r="L107" s="112"/>
      <c r="M107" s="112"/>
      <c r="N107" s="112"/>
      <c r="O107" s="112"/>
      <c r="P107" s="112"/>
      <c r="Q107" s="112"/>
      <c r="R107" s="40">
        <f t="shared" si="6"/>
        <v>1</v>
      </c>
      <c r="S107" s="41"/>
    </row>
    <row r="108" spans="1:19" ht="15" customHeight="1" x14ac:dyDescent="0.2">
      <c r="A108" s="110"/>
      <c r="B108" s="245" t="s">
        <v>229</v>
      </c>
      <c r="C108" s="112"/>
      <c r="D108" s="112"/>
      <c r="E108" s="112"/>
      <c r="F108" s="112"/>
      <c r="G108" s="112"/>
      <c r="H108" s="67"/>
      <c r="I108" s="246"/>
      <c r="J108" s="67">
        <v>1</v>
      </c>
      <c r="K108" s="67"/>
      <c r="L108" s="112"/>
      <c r="M108" s="112"/>
      <c r="N108" s="112"/>
      <c r="O108" s="112"/>
      <c r="P108" s="112"/>
      <c r="Q108" s="112"/>
      <c r="R108" s="40">
        <f t="shared" si="6"/>
        <v>1</v>
      </c>
      <c r="S108" s="41"/>
    </row>
    <row r="109" spans="1:19" ht="15" customHeight="1" x14ac:dyDescent="0.2">
      <c r="A109" s="110"/>
      <c r="B109" s="245" t="s">
        <v>244</v>
      </c>
      <c r="C109" s="112"/>
      <c r="D109" s="112"/>
      <c r="E109" s="112"/>
      <c r="F109" s="112"/>
      <c r="G109" s="112"/>
      <c r="H109" s="67"/>
      <c r="I109" s="246"/>
      <c r="J109" s="67">
        <v>1</v>
      </c>
      <c r="K109" s="67"/>
      <c r="L109" s="112"/>
      <c r="M109" s="112"/>
      <c r="N109" s="112"/>
      <c r="O109" s="112"/>
      <c r="P109" s="112"/>
      <c r="Q109" s="112"/>
      <c r="R109" s="40">
        <f t="shared" si="6"/>
        <v>1</v>
      </c>
      <c r="S109" s="41"/>
    </row>
    <row r="110" spans="1:19" ht="15" customHeight="1" x14ac:dyDescent="0.2">
      <c r="A110" s="110"/>
      <c r="B110" s="245" t="s">
        <v>232</v>
      </c>
      <c r="C110" s="112"/>
      <c r="D110" s="112"/>
      <c r="E110" s="112"/>
      <c r="F110" s="112"/>
      <c r="G110" s="112"/>
      <c r="H110" s="67"/>
      <c r="I110" s="246"/>
      <c r="J110" s="67">
        <v>3</v>
      </c>
      <c r="K110" s="67"/>
      <c r="L110" s="112"/>
      <c r="M110" s="112"/>
      <c r="N110" s="112"/>
      <c r="O110" s="112"/>
      <c r="P110" s="112"/>
      <c r="Q110" s="112"/>
      <c r="R110" s="40">
        <f t="shared" si="6"/>
        <v>3</v>
      </c>
      <c r="S110" s="41"/>
    </row>
    <row r="111" spans="1:19" ht="15" customHeight="1" x14ac:dyDescent="0.2">
      <c r="A111" s="110"/>
      <c r="B111" s="245" t="s">
        <v>234</v>
      </c>
      <c r="C111" s="112"/>
      <c r="D111" s="112"/>
      <c r="E111" s="112"/>
      <c r="F111" s="112"/>
      <c r="G111" s="112"/>
      <c r="H111" s="67"/>
      <c r="I111" s="246"/>
      <c r="J111" s="67">
        <v>2</v>
      </c>
      <c r="K111" s="67"/>
      <c r="L111" s="112"/>
      <c r="M111" s="112"/>
      <c r="N111" s="112"/>
      <c r="O111" s="112"/>
      <c r="P111" s="112"/>
      <c r="Q111" s="112"/>
      <c r="R111" s="40">
        <f t="shared" si="6"/>
        <v>2</v>
      </c>
      <c r="S111" s="41"/>
    </row>
    <row r="112" spans="1:19" ht="15" customHeight="1" x14ac:dyDescent="0.2">
      <c r="A112" s="110"/>
      <c r="B112" s="245" t="s">
        <v>249</v>
      </c>
      <c r="C112" s="112"/>
      <c r="D112" s="112"/>
      <c r="E112" s="112"/>
      <c r="F112" s="112"/>
      <c r="G112" s="112"/>
      <c r="H112" s="67"/>
      <c r="I112" s="246"/>
      <c r="J112" s="67">
        <v>1</v>
      </c>
      <c r="K112" s="67"/>
      <c r="L112" s="112"/>
      <c r="M112" s="112"/>
      <c r="N112" s="112"/>
      <c r="O112" s="112"/>
      <c r="P112" s="112"/>
      <c r="Q112" s="112"/>
      <c r="R112" s="40">
        <f t="shared" si="6"/>
        <v>1</v>
      </c>
      <c r="S112" s="41"/>
    </row>
    <row r="113" spans="1:19" ht="15" customHeight="1" x14ac:dyDescent="0.2">
      <c r="A113" s="110"/>
      <c r="B113" s="245" t="s">
        <v>236</v>
      </c>
      <c r="C113" s="112"/>
      <c r="D113" s="112"/>
      <c r="E113" s="112"/>
      <c r="F113" s="112"/>
      <c r="G113" s="112"/>
      <c r="H113" s="67"/>
      <c r="I113" s="246"/>
      <c r="J113" s="67">
        <v>1</v>
      </c>
      <c r="K113" s="67"/>
      <c r="L113" s="112"/>
      <c r="M113" s="112"/>
      <c r="N113" s="112"/>
      <c r="O113" s="112"/>
      <c r="P113" s="112"/>
      <c r="Q113" s="112"/>
      <c r="R113" s="40">
        <f t="shared" si="6"/>
        <v>1</v>
      </c>
      <c r="S113" s="41"/>
    </row>
    <row r="114" spans="1:19" ht="15" customHeight="1" x14ac:dyDescent="0.2">
      <c r="A114" s="33"/>
      <c r="B114" s="42" t="s">
        <v>12</v>
      </c>
      <c r="C114" s="43"/>
      <c r="D114" s="44"/>
      <c r="E114" s="45"/>
      <c r="F114" s="43"/>
      <c r="G114" s="44"/>
      <c r="H114" s="45"/>
      <c r="I114" s="46"/>
      <c r="J114" s="46"/>
      <c r="K114" s="47"/>
      <c r="L114" s="47"/>
      <c r="M114" s="47"/>
      <c r="N114" s="47"/>
      <c r="O114" s="47"/>
      <c r="P114" s="47"/>
      <c r="Q114" s="47"/>
      <c r="R114" s="48">
        <f>SUM(R103:R113)</f>
        <v>20</v>
      </c>
      <c r="S114" s="49" t="s">
        <v>5</v>
      </c>
    </row>
    <row r="115" spans="1:19" ht="15" customHeight="1" x14ac:dyDescent="0.2">
      <c r="A115" s="33"/>
      <c r="B115" s="51"/>
      <c r="C115" s="52"/>
      <c r="D115" s="53"/>
      <c r="E115" s="54"/>
      <c r="F115" s="52"/>
      <c r="G115" s="53"/>
      <c r="H115" s="54"/>
      <c r="I115" s="37"/>
      <c r="J115" s="37"/>
      <c r="K115" s="55"/>
      <c r="L115" s="55"/>
      <c r="M115" s="55"/>
      <c r="N115" s="55"/>
      <c r="O115" s="55"/>
      <c r="P115" s="55"/>
      <c r="Q115" s="55"/>
      <c r="R115" s="56"/>
      <c r="S115" s="57"/>
    </row>
    <row r="116" spans="1:19" ht="15" customHeight="1" x14ac:dyDescent="0.2">
      <c r="A116" s="33" t="s">
        <v>145</v>
      </c>
      <c r="B116" s="331" t="str">
        <f>'Planilha Orçamentária'!D23</f>
        <v>Fornecimento e assentamento de materiais para registros na rede DN 75mm</v>
      </c>
      <c r="C116" s="332"/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3"/>
      <c r="S116" s="41"/>
    </row>
    <row r="117" spans="1:19" ht="15" customHeight="1" x14ac:dyDescent="0.2">
      <c r="A117" s="110"/>
      <c r="B117" s="245" t="s">
        <v>225</v>
      </c>
      <c r="C117" s="334" t="s">
        <v>239</v>
      </c>
      <c r="D117" s="334"/>
      <c r="E117" s="334"/>
      <c r="F117" s="112"/>
      <c r="G117" s="112"/>
      <c r="H117" s="67"/>
      <c r="I117" s="246"/>
      <c r="J117" s="67">
        <v>1</v>
      </c>
      <c r="K117" s="67"/>
      <c r="L117" s="112"/>
      <c r="M117" s="112"/>
      <c r="N117" s="112"/>
      <c r="O117" s="112"/>
      <c r="P117" s="112"/>
      <c r="Q117" s="112"/>
      <c r="R117" s="40">
        <f>J117</f>
        <v>1</v>
      </c>
      <c r="S117" s="41"/>
    </row>
    <row r="118" spans="1:19" ht="15" customHeight="1" x14ac:dyDescent="0.2">
      <c r="A118" s="110"/>
      <c r="B118" s="245" t="s">
        <v>225</v>
      </c>
      <c r="C118" s="112" t="s">
        <v>226</v>
      </c>
      <c r="D118" s="112" t="s">
        <v>227</v>
      </c>
      <c r="E118" s="67">
        <v>3</v>
      </c>
      <c r="F118" s="112" t="s">
        <v>226</v>
      </c>
      <c r="G118" s="112" t="s">
        <v>227</v>
      </c>
      <c r="H118" s="67">
        <v>5</v>
      </c>
      <c r="I118" s="246"/>
      <c r="J118" s="67">
        <v>1</v>
      </c>
      <c r="K118" s="67"/>
      <c r="L118" s="112"/>
      <c r="M118" s="112"/>
      <c r="N118" s="112"/>
      <c r="O118" s="112"/>
      <c r="P118" s="112"/>
      <c r="Q118" s="112"/>
      <c r="R118" s="40">
        <f>J118</f>
        <v>1</v>
      </c>
      <c r="S118" s="41"/>
    </row>
    <row r="119" spans="1:19" ht="15" customHeight="1" x14ac:dyDescent="0.2">
      <c r="A119" s="110"/>
      <c r="B119" s="245" t="s">
        <v>229</v>
      </c>
      <c r="C119" s="334" t="s">
        <v>243</v>
      </c>
      <c r="D119" s="334"/>
      <c r="E119" s="334"/>
      <c r="F119" s="112"/>
      <c r="G119" s="112"/>
      <c r="H119" s="67"/>
      <c r="I119" s="246"/>
      <c r="J119" s="67">
        <v>1</v>
      </c>
      <c r="K119" s="67"/>
      <c r="L119" s="112"/>
      <c r="M119" s="112"/>
      <c r="N119" s="112"/>
      <c r="O119" s="112"/>
      <c r="P119" s="112"/>
      <c r="Q119" s="112"/>
      <c r="R119" s="40">
        <f t="shared" ref="R119:R121" si="7">J119</f>
        <v>1</v>
      </c>
      <c r="S119" s="41"/>
    </row>
    <row r="120" spans="1:19" ht="15" customHeight="1" x14ac:dyDescent="0.2">
      <c r="A120" s="110"/>
      <c r="B120" s="245" t="s">
        <v>244</v>
      </c>
      <c r="C120" s="112" t="s">
        <v>226</v>
      </c>
      <c r="D120" s="112" t="s">
        <v>227</v>
      </c>
      <c r="E120" s="67">
        <v>22</v>
      </c>
      <c r="F120" s="112" t="s">
        <v>226</v>
      </c>
      <c r="G120" s="112" t="s">
        <v>227</v>
      </c>
      <c r="H120" s="67">
        <v>23</v>
      </c>
      <c r="I120" s="246"/>
      <c r="J120" s="67">
        <v>1</v>
      </c>
      <c r="K120" s="67"/>
      <c r="L120" s="112"/>
      <c r="M120" s="112"/>
      <c r="N120" s="112"/>
      <c r="O120" s="112"/>
      <c r="P120" s="112"/>
      <c r="Q120" s="112"/>
      <c r="R120" s="40">
        <f t="shared" si="7"/>
        <v>1</v>
      </c>
      <c r="S120" s="41"/>
    </row>
    <row r="121" spans="1:19" ht="15" customHeight="1" x14ac:dyDescent="0.2">
      <c r="A121" s="110"/>
      <c r="B121" s="245" t="s">
        <v>236</v>
      </c>
      <c r="C121" s="334" t="s">
        <v>245</v>
      </c>
      <c r="D121" s="334"/>
      <c r="E121" s="334"/>
      <c r="F121" s="112"/>
      <c r="G121" s="112"/>
      <c r="H121" s="67"/>
      <c r="I121" s="246"/>
      <c r="J121" s="67">
        <v>1</v>
      </c>
      <c r="K121" s="67"/>
      <c r="L121" s="112"/>
      <c r="M121" s="112"/>
      <c r="N121" s="112"/>
      <c r="O121" s="112"/>
      <c r="P121" s="112"/>
      <c r="Q121" s="112"/>
      <c r="R121" s="40">
        <f t="shared" si="7"/>
        <v>1</v>
      </c>
      <c r="S121" s="41"/>
    </row>
    <row r="122" spans="1:19" ht="15" customHeight="1" x14ac:dyDescent="0.2">
      <c r="A122" s="33"/>
      <c r="B122" s="42" t="s">
        <v>12</v>
      </c>
      <c r="C122" s="43"/>
      <c r="D122" s="44"/>
      <c r="E122" s="45"/>
      <c r="F122" s="43"/>
      <c r="G122" s="44"/>
      <c r="H122" s="45"/>
      <c r="I122" s="46"/>
      <c r="J122" s="46"/>
      <c r="K122" s="47"/>
      <c r="L122" s="47"/>
      <c r="M122" s="47"/>
      <c r="N122" s="47"/>
      <c r="O122" s="47"/>
      <c r="P122" s="47"/>
      <c r="Q122" s="47"/>
      <c r="R122" s="48">
        <f>SUM(R117:R121)</f>
        <v>5</v>
      </c>
      <c r="S122" s="49" t="s">
        <v>5</v>
      </c>
    </row>
    <row r="123" spans="1:19" ht="15" customHeight="1" x14ac:dyDescent="0.2">
      <c r="A123" s="33"/>
      <c r="B123" s="51"/>
      <c r="C123" s="52"/>
      <c r="D123" s="53"/>
      <c r="E123" s="54"/>
      <c r="F123" s="52"/>
      <c r="G123" s="53"/>
      <c r="H123" s="54"/>
      <c r="I123" s="37"/>
      <c r="J123" s="37"/>
      <c r="K123" s="55"/>
      <c r="L123" s="55"/>
      <c r="M123" s="55"/>
      <c r="N123" s="55"/>
      <c r="O123" s="55"/>
      <c r="P123" s="55"/>
      <c r="Q123" s="55"/>
      <c r="R123" s="56"/>
      <c r="S123" s="57"/>
    </row>
    <row r="124" spans="1:19" ht="15" customHeight="1" x14ac:dyDescent="0.2">
      <c r="A124" s="33" t="s">
        <v>154</v>
      </c>
      <c r="B124" s="331" t="str">
        <f>'Planilha Orçamentária'!D24</f>
        <v>Fornecimento e assentamento de materiais para registros na rede DN 50mm</v>
      </c>
      <c r="C124" s="332"/>
      <c r="D124" s="332"/>
      <c r="E124" s="332"/>
      <c r="F124" s="332"/>
      <c r="G124" s="332"/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3"/>
      <c r="S124" s="41"/>
    </row>
    <row r="125" spans="1:19" ht="15" customHeight="1" x14ac:dyDescent="0.2">
      <c r="A125" s="110"/>
      <c r="B125" s="245" t="s">
        <v>225</v>
      </c>
      <c r="C125" s="112" t="s">
        <v>226</v>
      </c>
      <c r="D125" s="112" t="s">
        <v>227</v>
      </c>
      <c r="E125" s="67">
        <v>10</v>
      </c>
      <c r="F125" s="112" t="s">
        <v>226</v>
      </c>
      <c r="G125" s="112" t="s">
        <v>227</v>
      </c>
      <c r="H125" s="67">
        <v>19</v>
      </c>
      <c r="I125" s="246"/>
      <c r="J125" s="67">
        <v>2</v>
      </c>
      <c r="K125" s="67"/>
      <c r="L125" s="112"/>
      <c r="M125" s="112"/>
      <c r="N125" s="112"/>
      <c r="O125" s="112"/>
      <c r="P125" s="112"/>
      <c r="Q125" s="112"/>
      <c r="R125" s="40">
        <f>J125</f>
        <v>2</v>
      </c>
      <c r="S125" s="41"/>
    </row>
    <row r="126" spans="1:19" ht="15" customHeight="1" x14ac:dyDescent="0.2">
      <c r="A126" s="110"/>
      <c r="B126" s="245" t="s">
        <v>228</v>
      </c>
      <c r="C126" s="112" t="s">
        <v>226</v>
      </c>
      <c r="D126" s="112" t="s">
        <v>227</v>
      </c>
      <c r="E126" s="67">
        <v>6</v>
      </c>
      <c r="F126" s="112" t="s">
        <v>226</v>
      </c>
      <c r="G126" s="112" t="s">
        <v>227</v>
      </c>
      <c r="H126" s="67">
        <v>12</v>
      </c>
      <c r="I126" s="246"/>
      <c r="J126" s="67">
        <v>1</v>
      </c>
      <c r="K126" s="67"/>
      <c r="L126" s="112"/>
      <c r="M126" s="112"/>
      <c r="N126" s="112"/>
      <c r="O126" s="112"/>
      <c r="P126" s="112"/>
      <c r="Q126" s="112"/>
      <c r="R126" s="40">
        <f t="shared" ref="R126:R131" si="8">J126</f>
        <v>1</v>
      </c>
      <c r="S126" s="41"/>
    </row>
    <row r="127" spans="1:19" ht="15" customHeight="1" x14ac:dyDescent="0.2">
      <c r="A127" s="110"/>
      <c r="B127" s="245" t="s">
        <v>230</v>
      </c>
      <c r="C127" s="112" t="s">
        <v>226</v>
      </c>
      <c r="D127" s="112" t="s">
        <v>227</v>
      </c>
      <c r="E127" s="67">
        <v>7</v>
      </c>
      <c r="F127" s="112" t="s">
        <v>226</v>
      </c>
      <c r="G127" s="112" t="s">
        <v>227</v>
      </c>
      <c r="H127" s="67">
        <v>24</v>
      </c>
      <c r="I127" s="246"/>
      <c r="J127" s="67">
        <v>2</v>
      </c>
      <c r="K127" s="67"/>
      <c r="L127" s="112"/>
      <c r="M127" s="112"/>
      <c r="N127" s="112"/>
      <c r="O127" s="112"/>
      <c r="P127" s="112"/>
      <c r="Q127" s="112"/>
      <c r="R127" s="40">
        <f t="shared" si="8"/>
        <v>2</v>
      </c>
      <c r="S127" s="41"/>
    </row>
    <row r="128" spans="1:19" ht="15" customHeight="1" x14ac:dyDescent="0.2">
      <c r="A128" s="110"/>
      <c r="B128" s="245" t="s">
        <v>231</v>
      </c>
      <c r="C128" s="112" t="s">
        <v>226</v>
      </c>
      <c r="D128" s="112" t="s">
        <v>227</v>
      </c>
      <c r="E128" s="67">
        <v>8</v>
      </c>
      <c r="F128" s="112" t="s">
        <v>226</v>
      </c>
      <c r="G128" s="112" t="s">
        <v>227</v>
      </c>
      <c r="H128" s="67">
        <v>16</v>
      </c>
      <c r="I128" s="246"/>
      <c r="J128" s="67">
        <v>1</v>
      </c>
      <c r="K128" s="67"/>
      <c r="L128" s="112"/>
      <c r="M128" s="112"/>
      <c r="N128" s="112"/>
      <c r="O128" s="112"/>
      <c r="P128" s="112"/>
      <c r="Q128" s="112"/>
      <c r="R128" s="40">
        <f t="shared" si="8"/>
        <v>1</v>
      </c>
      <c r="S128" s="41"/>
    </row>
    <row r="129" spans="1:19" ht="15" customHeight="1" x14ac:dyDescent="0.2">
      <c r="A129" s="110"/>
      <c r="B129" s="245" t="s">
        <v>232</v>
      </c>
      <c r="C129" s="112" t="s">
        <v>226</v>
      </c>
      <c r="D129" s="112" t="s">
        <v>227</v>
      </c>
      <c r="E129" s="67">
        <v>22</v>
      </c>
      <c r="F129" s="112" t="s">
        <v>226</v>
      </c>
      <c r="G129" s="112" t="s">
        <v>227</v>
      </c>
      <c r="H129" s="67">
        <v>30</v>
      </c>
      <c r="I129" s="246"/>
      <c r="J129" s="67">
        <v>2</v>
      </c>
      <c r="K129" s="67"/>
      <c r="L129" s="112"/>
      <c r="M129" s="112"/>
      <c r="N129" s="112"/>
      <c r="O129" s="112"/>
      <c r="P129" s="112"/>
      <c r="Q129" s="112"/>
      <c r="R129" s="40">
        <f t="shared" si="8"/>
        <v>2</v>
      </c>
      <c r="S129" s="41"/>
    </row>
    <row r="130" spans="1:19" ht="15" customHeight="1" x14ac:dyDescent="0.2">
      <c r="A130" s="247"/>
      <c r="B130" s="245" t="s">
        <v>230</v>
      </c>
      <c r="C130" s="112" t="s">
        <v>226</v>
      </c>
      <c r="D130" s="112" t="s">
        <v>227</v>
      </c>
      <c r="E130" s="67">
        <v>23</v>
      </c>
      <c r="F130" s="112" t="s">
        <v>226</v>
      </c>
      <c r="G130" s="112" t="s">
        <v>227</v>
      </c>
      <c r="H130" s="67">
        <v>28</v>
      </c>
      <c r="I130" s="246"/>
      <c r="J130" s="67">
        <v>2</v>
      </c>
      <c r="K130" s="67"/>
      <c r="L130" s="112"/>
      <c r="M130" s="112"/>
      <c r="N130" s="112"/>
      <c r="O130" s="112"/>
      <c r="P130" s="112"/>
      <c r="Q130" s="112"/>
      <c r="R130" s="40">
        <f t="shared" si="8"/>
        <v>2</v>
      </c>
      <c r="S130" s="41"/>
    </row>
    <row r="131" spans="1:19" ht="15" customHeight="1" x14ac:dyDescent="0.2">
      <c r="A131" s="110"/>
      <c r="B131" s="245" t="s">
        <v>234</v>
      </c>
      <c r="C131" s="112" t="s">
        <v>226</v>
      </c>
      <c r="D131" s="112" t="s">
        <v>227</v>
      </c>
      <c r="E131" s="67">
        <v>37</v>
      </c>
      <c r="F131" s="112" t="s">
        <v>226</v>
      </c>
      <c r="G131" s="112" t="s">
        <v>227</v>
      </c>
      <c r="H131" s="67">
        <v>25</v>
      </c>
      <c r="I131" s="246"/>
      <c r="J131" s="67">
        <v>2</v>
      </c>
      <c r="K131" s="67"/>
      <c r="L131" s="112"/>
      <c r="M131" s="112"/>
      <c r="N131" s="112"/>
      <c r="O131" s="112"/>
      <c r="P131" s="112"/>
      <c r="Q131" s="112"/>
      <c r="R131" s="40">
        <f t="shared" si="8"/>
        <v>2</v>
      </c>
      <c r="S131" s="41"/>
    </row>
    <row r="132" spans="1:19" ht="15" customHeight="1" x14ac:dyDescent="0.2">
      <c r="A132" s="33"/>
      <c r="B132" s="42" t="s">
        <v>12</v>
      </c>
      <c r="C132" s="43"/>
      <c r="D132" s="44"/>
      <c r="E132" s="45"/>
      <c r="F132" s="43"/>
      <c r="G132" s="44"/>
      <c r="H132" s="45"/>
      <c r="I132" s="46"/>
      <c r="J132" s="46"/>
      <c r="K132" s="47"/>
      <c r="L132" s="47"/>
      <c r="M132" s="47"/>
      <c r="N132" s="47"/>
      <c r="O132" s="47"/>
      <c r="P132" s="47"/>
      <c r="Q132" s="47"/>
      <c r="R132" s="48">
        <f>SUM(R125:R131)</f>
        <v>12</v>
      </c>
      <c r="S132" s="49" t="s">
        <v>5</v>
      </c>
    </row>
    <row r="133" spans="1:19" ht="15" customHeight="1" x14ac:dyDescent="0.2">
      <c r="A133" s="33"/>
      <c r="B133" s="51"/>
      <c r="C133" s="52"/>
      <c r="D133" s="53"/>
      <c r="E133" s="54"/>
      <c r="F133" s="52"/>
      <c r="G133" s="53"/>
      <c r="H133" s="54"/>
      <c r="I133" s="37"/>
      <c r="J133" s="37"/>
      <c r="K133" s="55"/>
      <c r="L133" s="55"/>
      <c r="M133" s="55"/>
      <c r="N133" s="55"/>
      <c r="O133" s="55"/>
      <c r="P133" s="55"/>
      <c r="Q133" s="55"/>
      <c r="R133" s="56"/>
      <c r="S133" s="57"/>
    </row>
    <row r="134" spans="1:19" ht="15" customHeight="1" x14ac:dyDescent="0.2">
      <c r="A134" s="33" t="s">
        <v>159</v>
      </c>
      <c r="B134" s="331" t="str">
        <f>'Planilha Orçamentária'!D25</f>
        <v>Fornecimento e assentamento de materiais para descarga na rede DN 75mm</v>
      </c>
      <c r="C134" s="332"/>
      <c r="D134" s="332"/>
      <c r="E134" s="332"/>
      <c r="F134" s="332"/>
      <c r="G134" s="332"/>
      <c r="H134" s="332"/>
      <c r="I134" s="332"/>
      <c r="J134" s="332"/>
      <c r="K134" s="332"/>
      <c r="L134" s="332"/>
      <c r="M134" s="332"/>
      <c r="N134" s="332"/>
      <c r="O134" s="332"/>
      <c r="P134" s="332"/>
      <c r="Q134" s="332"/>
      <c r="R134" s="333"/>
      <c r="S134" s="41"/>
    </row>
    <row r="135" spans="1:19" ht="15" customHeight="1" x14ac:dyDescent="0.2">
      <c r="A135" s="110"/>
      <c r="B135" s="245" t="s">
        <v>238</v>
      </c>
      <c r="C135" s="334" t="s">
        <v>250</v>
      </c>
      <c r="D135" s="334"/>
      <c r="E135" s="334"/>
      <c r="F135" s="334"/>
      <c r="G135" s="334"/>
      <c r="H135" s="334"/>
      <c r="I135" s="246"/>
      <c r="J135" s="67">
        <v>1</v>
      </c>
      <c r="K135" s="67"/>
      <c r="L135" s="112"/>
      <c r="M135" s="112"/>
      <c r="N135" s="112"/>
      <c r="O135" s="112"/>
      <c r="P135" s="112"/>
      <c r="Q135" s="112"/>
      <c r="R135" s="40">
        <f>J135</f>
        <v>1</v>
      </c>
      <c r="S135" s="41"/>
    </row>
    <row r="136" spans="1:19" ht="15" customHeight="1" x14ac:dyDescent="0.2">
      <c r="A136" s="33"/>
      <c r="B136" s="42" t="s">
        <v>12</v>
      </c>
      <c r="C136" s="43"/>
      <c r="D136" s="44"/>
      <c r="E136" s="45"/>
      <c r="F136" s="43"/>
      <c r="G136" s="44"/>
      <c r="H136" s="45"/>
      <c r="I136" s="46"/>
      <c r="J136" s="46"/>
      <c r="K136" s="47"/>
      <c r="L136" s="47"/>
      <c r="M136" s="47"/>
      <c r="N136" s="47"/>
      <c r="O136" s="47"/>
      <c r="P136" s="47"/>
      <c r="Q136" s="47"/>
      <c r="R136" s="48">
        <f>SUM(R135:R135)</f>
        <v>1</v>
      </c>
      <c r="S136" s="49" t="s">
        <v>5</v>
      </c>
    </row>
    <row r="137" spans="1:19" ht="15" customHeight="1" x14ac:dyDescent="0.2">
      <c r="A137" s="33"/>
      <c r="B137" s="51"/>
      <c r="C137" s="52"/>
      <c r="D137" s="53"/>
      <c r="E137" s="54"/>
      <c r="F137" s="52"/>
      <c r="G137" s="53"/>
      <c r="H137" s="54"/>
      <c r="I137" s="37"/>
      <c r="J137" s="37"/>
      <c r="K137" s="55"/>
      <c r="L137" s="55"/>
      <c r="M137" s="55"/>
      <c r="N137" s="55"/>
      <c r="O137" s="55"/>
      <c r="P137" s="55"/>
      <c r="Q137" s="55"/>
      <c r="R137" s="56"/>
      <c r="S137" s="57"/>
    </row>
    <row r="138" spans="1:19" ht="15" customHeight="1" x14ac:dyDescent="0.2">
      <c r="A138" s="33" t="s">
        <v>161</v>
      </c>
      <c r="B138" s="331" t="str">
        <f>'Planilha Orçamentária'!D26</f>
        <v>Fornecimento e assentamento de materiais para descarga na rede DN 50mm</v>
      </c>
      <c r="C138" s="332"/>
      <c r="D138" s="332"/>
      <c r="E138" s="332"/>
      <c r="F138" s="332"/>
      <c r="G138" s="332"/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3"/>
      <c r="S138" s="41"/>
    </row>
    <row r="139" spans="1:19" ht="15" customHeight="1" x14ac:dyDescent="0.2">
      <c r="A139" s="110"/>
      <c r="B139" s="245" t="s">
        <v>232</v>
      </c>
      <c r="C139" s="112" t="s">
        <v>226</v>
      </c>
      <c r="D139" s="112" t="s">
        <v>227</v>
      </c>
      <c r="E139" s="67">
        <v>22</v>
      </c>
      <c r="F139" s="112" t="s">
        <v>226</v>
      </c>
      <c r="G139" s="112" t="s">
        <v>227</v>
      </c>
      <c r="H139" s="67">
        <v>30</v>
      </c>
      <c r="I139" s="246"/>
      <c r="J139" s="67">
        <v>1</v>
      </c>
      <c r="K139" s="67"/>
      <c r="L139" s="112"/>
      <c r="M139" s="112"/>
      <c r="N139" s="112"/>
      <c r="O139" s="112"/>
      <c r="P139" s="112"/>
      <c r="Q139" s="112"/>
      <c r="R139" s="40">
        <f t="shared" ref="R139:R140" si="9">J139</f>
        <v>1</v>
      </c>
      <c r="S139" s="41"/>
    </row>
    <row r="140" spans="1:19" ht="15" customHeight="1" x14ac:dyDescent="0.2">
      <c r="A140" s="247"/>
      <c r="B140" s="245" t="s">
        <v>251</v>
      </c>
      <c r="C140" s="334" t="s">
        <v>250</v>
      </c>
      <c r="D140" s="334"/>
      <c r="E140" s="334"/>
      <c r="F140" s="334"/>
      <c r="G140" s="334"/>
      <c r="H140" s="334"/>
      <c r="I140" s="246"/>
      <c r="J140" s="67">
        <v>1</v>
      </c>
      <c r="K140" s="67"/>
      <c r="L140" s="112"/>
      <c r="M140" s="112"/>
      <c r="N140" s="112"/>
      <c r="O140" s="112"/>
      <c r="P140" s="112"/>
      <c r="Q140" s="112"/>
      <c r="R140" s="40">
        <f t="shared" si="9"/>
        <v>1</v>
      </c>
      <c r="S140" s="41"/>
    </row>
    <row r="141" spans="1:19" ht="15" customHeight="1" x14ac:dyDescent="0.2">
      <c r="A141" s="33"/>
      <c r="B141" s="42" t="s">
        <v>12</v>
      </c>
      <c r="C141" s="43"/>
      <c r="D141" s="44"/>
      <c r="E141" s="45"/>
      <c r="F141" s="43"/>
      <c r="G141" s="44"/>
      <c r="H141" s="45"/>
      <c r="I141" s="46"/>
      <c r="J141" s="46"/>
      <c r="K141" s="47"/>
      <c r="L141" s="47"/>
      <c r="M141" s="47"/>
      <c r="N141" s="47"/>
      <c r="O141" s="47"/>
      <c r="P141" s="47"/>
      <c r="Q141" s="47"/>
      <c r="R141" s="48">
        <f>SUM(R139:R140)</f>
        <v>2</v>
      </c>
      <c r="S141" s="49" t="s">
        <v>5</v>
      </c>
    </row>
    <row r="142" spans="1:19" ht="15" customHeight="1" x14ac:dyDescent="0.2">
      <c r="A142" s="33"/>
      <c r="B142" s="51"/>
      <c r="C142" s="52"/>
      <c r="D142" s="53"/>
      <c r="E142" s="54"/>
      <c r="F142" s="52"/>
      <c r="G142" s="53"/>
      <c r="H142" s="54"/>
      <c r="I142" s="37"/>
      <c r="J142" s="37"/>
      <c r="K142" s="55"/>
      <c r="L142" s="55"/>
      <c r="M142" s="55"/>
      <c r="N142" s="55"/>
      <c r="O142" s="55"/>
      <c r="P142" s="55"/>
      <c r="Q142" s="55"/>
      <c r="R142" s="56"/>
      <c r="S142" s="57"/>
    </row>
    <row r="143" spans="1:19" ht="15" customHeight="1" x14ac:dyDescent="0.2">
      <c r="A143" s="33" t="s">
        <v>275</v>
      </c>
      <c r="B143" s="331" t="str">
        <f>'Planilha Orçamentária'!D27</f>
        <v>Hidrômetro DN 20 (½), 3,0 m³/h fornecimento e instalação. AF_11/2016</v>
      </c>
      <c r="C143" s="332"/>
      <c r="D143" s="332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3"/>
      <c r="S143" s="41"/>
    </row>
    <row r="144" spans="1:19" ht="15" customHeight="1" x14ac:dyDescent="0.2">
      <c r="A144" s="110"/>
      <c r="B144" s="245" t="s">
        <v>225</v>
      </c>
      <c r="C144" s="334"/>
      <c r="D144" s="334"/>
      <c r="E144" s="334"/>
      <c r="F144" s="259"/>
      <c r="G144" s="259"/>
      <c r="H144" s="67"/>
      <c r="I144" s="246"/>
      <c r="J144" s="67">
        <v>57</v>
      </c>
      <c r="K144" s="67"/>
      <c r="L144" s="259"/>
      <c r="M144" s="259"/>
      <c r="N144" s="259"/>
      <c r="O144" s="259"/>
      <c r="P144" s="259"/>
      <c r="Q144" s="259"/>
      <c r="R144" s="40">
        <f>J144</f>
        <v>57</v>
      </c>
      <c r="S144" s="41"/>
    </row>
    <row r="145" spans="1:19" ht="15" customHeight="1" x14ac:dyDescent="0.2">
      <c r="A145" s="110"/>
      <c r="B145" s="245" t="s">
        <v>237</v>
      </c>
      <c r="C145" s="259"/>
      <c r="D145" s="259"/>
      <c r="E145" s="259"/>
      <c r="F145" s="259"/>
      <c r="G145" s="259"/>
      <c r="H145" s="67"/>
      <c r="I145" s="246"/>
      <c r="J145" s="67">
        <v>11</v>
      </c>
      <c r="K145" s="67"/>
      <c r="L145" s="259"/>
      <c r="M145" s="259"/>
      <c r="N145" s="259"/>
      <c r="O145" s="259"/>
      <c r="P145" s="259"/>
      <c r="Q145" s="259"/>
      <c r="R145" s="40">
        <f t="shared" ref="R145:R155" si="10">J145</f>
        <v>11</v>
      </c>
      <c r="S145" s="41"/>
    </row>
    <row r="146" spans="1:19" ht="15" customHeight="1" x14ac:dyDescent="0.2">
      <c r="A146" s="110"/>
      <c r="B146" s="245" t="s">
        <v>238</v>
      </c>
      <c r="C146" s="259"/>
      <c r="D146" s="259"/>
      <c r="E146" s="259"/>
      <c r="F146" s="259"/>
      <c r="G146" s="259"/>
      <c r="H146" s="67"/>
      <c r="I146" s="246"/>
      <c r="J146" s="67">
        <v>15</v>
      </c>
      <c r="K146" s="67"/>
      <c r="L146" s="259"/>
      <c r="M146" s="259"/>
      <c r="N146" s="259"/>
      <c r="O146" s="259"/>
      <c r="P146" s="259"/>
      <c r="Q146" s="259"/>
      <c r="R146" s="40">
        <f t="shared" si="10"/>
        <v>15</v>
      </c>
      <c r="S146" s="41"/>
    </row>
    <row r="147" spans="1:19" ht="15" customHeight="1" x14ac:dyDescent="0.2">
      <c r="A147" s="110"/>
      <c r="B147" s="245" t="s">
        <v>228</v>
      </c>
      <c r="C147" s="259"/>
      <c r="D147" s="259"/>
      <c r="E147" s="259"/>
      <c r="F147" s="259"/>
      <c r="G147" s="259"/>
      <c r="H147" s="67"/>
      <c r="I147" s="246"/>
      <c r="J147" s="67">
        <v>17</v>
      </c>
      <c r="K147" s="67"/>
      <c r="L147" s="259"/>
      <c r="M147" s="259"/>
      <c r="N147" s="259"/>
      <c r="O147" s="259"/>
      <c r="P147" s="259"/>
      <c r="Q147" s="259"/>
      <c r="R147" s="40">
        <f t="shared" si="10"/>
        <v>17</v>
      </c>
      <c r="S147" s="41"/>
    </row>
    <row r="148" spans="1:19" ht="15" customHeight="1" x14ac:dyDescent="0.2">
      <c r="A148" s="110"/>
      <c r="B148" s="245" t="s">
        <v>230</v>
      </c>
      <c r="C148" s="259"/>
      <c r="D148" s="259"/>
      <c r="E148" s="259"/>
      <c r="F148" s="259"/>
      <c r="G148" s="259"/>
      <c r="H148" s="67"/>
      <c r="I148" s="246"/>
      <c r="J148" s="67">
        <v>56</v>
      </c>
      <c r="K148" s="67"/>
      <c r="L148" s="259"/>
      <c r="M148" s="259"/>
      <c r="N148" s="259"/>
      <c r="O148" s="259"/>
      <c r="P148" s="259"/>
      <c r="Q148" s="259"/>
      <c r="R148" s="40">
        <f t="shared" si="10"/>
        <v>56</v>
      </c>
      <c r="S148" s="41"/>
    </row>
    <row r="149" spans="1:19" ht="15" customHeight="1" x14ac:dyDescent="0.2">
      <c r="A149" s="110"/>
      <c r="B149" s="245" t="s">
        <v>231</v>
      </c>
      <c r="C149" s="259"/>
      <c r="D149" s="259"/>
      <c r="E149" s="259"/>
      <c r="F149" s="259"/>
      <c r="G149" s="259"/>
      <c r="H149" s="67"/>
      <c r="I149" s="246"/>
      <c r="J149" s="67">
        <v>31</v>
      </c>
      <c r="K149" s="67"/>
      <c r="L149" s="259"/>
      <c r="M149" s="259"/>
      <c r="N149" s="259"/>
      <c r="O149" s="259"/>
      <c r="P149" s="259"/>
      <c r="Q149" s="259"/>
      <c r="R149" s="40">
        <f t="shared" si="10"/>
        <v>31</v>
      </c>
      <c r="S149" s="41"/>
    </row>
    <row r="150" spans="1:19" ht="15" customHeight="1" x14ac:dyDescent="0.2">
      <c r="A150" s="110"/>
      <c r="B150" s="245" t="s">
        <v>229</v>
      </c>
      <c r="C150" s="259"/>
      <c r="D150" s="259"/>
      <c r="E150" s="259"/>
      <c r="F150" s="259"/>
      <c r="G150" s="259"/>
      <c r="H150" s="67"/>
      <c r="I150" s="246"/>
      <c r="J150" s="67">
        <v>15</v>
      </c>
      <c r="K150" s="67"/>
      <c r="L150" s="259"/>
      <c r="M150" s="259"/>
      <c r="N150" s="259"/>
      <c r="O150" s="259"/>
      <c r="P150" s="259"/>
      <c r="Q150" s="259"/>
      <c r="R150" s="40">
        <f t="shared" si="10"/>
        <v>15</v>
      </c>
      <c r="S150" s="41"/>
    </row>
    <row r="151" spans="1:19" ht="15" customHeight="1" x14ac:dyDescent="0.2">
      <c r="A151" s="110"/>
      <c r="B151" s="245" t="s">
        <v>244</v>
      </c>
      <c r="C151" s="259"/>
      <c r="D151" s="259"/>
      <c r="E151" s="259"/>
      <c r="F151" s="259"/>
      <c r="G151" s="259"/>
      <c r="H151" s="67"/>
      <c r="I151" s="246"/>
      <c r="J151" s="67">
        <v>12</v>
      </c>
      <c r="K151" s="67"/>
      <c r="L151" s="259"/>
      <c r="M151" s="259"/>
      <c r="N151" s="259"/>
      <c r="O151" s="259"/>
      <c r="P151" s="259"/>
      <c r="Q151" s="259"/>
      <c r="R151" s="40">
        <f t="shared" si="10"/>
        <v>12</v>
      </c>
      <c r="S151" s="41"/>
    </row>
    <row r="152" spans="1:19" ht="15" customHeight="1" x14ac:dyDescent="0.2">
      <c r="A152" s="110"/>
      <c r="B152" s="245" t="s">
        <v>232</v>
      </c>
      <c r="C152" s="259"/>
      <c r="D152" s="259"/>
      <c r="E152" s="259"/>
      <c r="F152" s="259"/>
      <c r="G152" s="259"/>
      <c r="H152" s="67"/>
      <c r="I152" s="246"/>
      <c r="J152" s="67">
        <v>14</v>
      </c>
      <c r="K152" s="67"/>
      <c r="L152" s="259"/>
      <c r="M152" s="259"/>
      <c r="N152" s="259"/>
      <c r="O152" s="259"/>
      <c r="P152" s="259"/>
      <c r="Q152" s="259"/>
      <c r="R152" s="40">
        <f t="shared" si="10"/>
        <v>14</v>
      </c>
      <c r="S152" s="41"/>
    </row>
    <row r="153" spans="1:19" ht="15" customHeight="1" x14ac:dyDescent="0.2">
      <c r="A153" s="110"/>
      <c r="B153" s="245" t="s">
        <v>234</v>
      </c>
      <c r="C153" s="259"/>
      <c r="D153" s="259"/>
      <c r="E153" s="259"/>
      <c r="F153" s="259"/>
      <c r="G153" s="259"/>
      <c r="H153" s="67"/>
      <c r="I153" s="246"/>
      <c r="J153" s="67">
        <v>37</v>
      </c>
      <c r="K153" s="67"/>
      <c r="L153" s="259"/>
      <c r="M153" s="259"/>
      <c r="N153" s="259"/>
      <c r="O153" s="259"/>
      <c r="P153" s="259"/>
      <c r="Q153" s="259"/>
      <c r="R153" s="40">
        <f t="shared" si="10"/>
        <v>37</v>
      </c>
      <c r="S153" s="41"/>
    </row>
    <row r="154" spans="1:19" ht="15" customHeight="1" x14ac:dyDescent="0.2">
      <c r="A154" s="110"/>
      <c r="B154" s="245" t="s">
        <v>249</v>
      </c>
      <c r="C154" s="259"/>
      <c r="D154" s="259"/>
      <c r="E154" s="259"/>
      <c r="F154" s="259"/>
      <c r="G154" s="259"/>
      <c r="H154" s="67"/>
      <c r="I154" s="246"/>
      <c r="J154" s="67">
        <v>3</v>
      </c>
      <c r="K154" s="67"/>
      <c r="L154" s="259"/>
      <c r="M154" s="259"/>
      <c r="N154" s="259"/>
      <c r="O154" s="259"/>
      <c r="P154" s="259"/>
      <c r="Q154" s="259"/>
      <c r="R154" s="40">
        <f t="shared" si="10"/>
        <v>3</v>
      </c>
      <c r="S154" s="41"/>
    </row>
    <row r="155" spans="1:19" ht="15" customHeight="1" x14ac:dyDescent="0.2">
      <c r="A155" s="110"/>
      <c r="B155" s="245" t="s">
        <v>236</v>
      </c>
      <c r="C155" s="259"/>
      <c r="D155" s="259"/>
      <c r="E155" s="259"/>
      <c r="F155" s="259"/>
      <c r="G155" s="259"/>
      <c r="H155" s="67"/>
      <c r="I155" s="246"/>
      <c r="J155" s="67">
        <v>5</v>
      </c>
      <c r="K155" s="67"/>
      <c r="L155" s="259"/>
      <c r="M155" s="259"/>
      <c r="N155" s="259"/>
      <c r="O155" s="259"/>
      <c r="P155" s="259"/>
      <c r="Q155" s="259"/>
      <c r="R155" s="40">
        <f t="shared" si="10"/>
        <v>5</v>
      </c>
      <c r="S155" s="41"/>
    </row>
    <row r="156" spans="1:19" ht="15" customHeight="1" x14ac:dyDescent="0.2">
      <c r="A156" s="33"/>
      <c r="B156" s="42" t="s">
        <v>12</v>
      </c>
      <c r="C156" s="43"/>
      <c r="D156" s="44"/>
      <c r="E156" s="45"/>
      <c r="F156" s="43"/>
      <c r="G156" s="44"/>
      <c r="H156" s="45"/>
      <c r="I156" s="46"/>
      <c r="J156" s="46"/>
      <c r="K156" s="47"/>
      <c r="L156" s="47"/>
      <c r="M156" s="47"/>
      <c r="N156" s="47"/>
      <c r="O156" s="47"/>
      <c r="P156" s="47"/>
      <c r="Q156" s="47"/>
      <c r="R156" s="48">
        <f>SUM(R144:R155)</f>
        <v>273</v>
      </c>
      <c r="S156" s="49" t="s">
        <v>5</v>
      </c>
    </row>
    <row r="157" spans="1:19" ht="15" customHeight="1" x14ac:dyDescent="0.2">
      <c r="A157" s="33"/>
      <c r="B157" s="51"/>
      <c r="C157" s="52"/>
      <c r="D157" s="53"/>
      <c r="E157" s="54"/>
      <c r="F157" s="52"/>
      <c r="G157" s="53"/>
      <c r="H157" s="54"/>
      <c r="I157" s="37"/>
      <c r="J157" s="37"/>
      <c r="K157" s="55"/>
      <c r="L157" s="55"/>
      <c r="M157" s="55"/>
      <c r="N157" s="55"/>
      <c r="O157" s="55"/>
      <c r="P157" s="55"/>
      <c r="Q157" s="55"/>
      <c r="R157" s="56"/>
      <c r="S157" s="57"/>
    </row>
  </sheetData>
  <mergeCells count="52">
    <mergeCell ref="A4:B4"/>
    <mergeCell ref="Q5:Q6"/>
    <mergeCell ref="J5:J6"/>
    <mergeCell ref="K5:K6"/>
    <mergeCell ref="B12:R12"/>
    <mergeCell ref="B8:R8"/>
    <mergeCell ref="P5:P6"/>
    <mergeCell ref="N4:S4"/>
    <mergeCell ref="B16:R16"/>
    <mergeCell ref="A3:B3"/>
    <mergeCell ref="A1:S1"/>
    <mergeCell ref="N3:S3"/>
    <mergeCell ref="A5:A6"/>
    <mergeCell ref="B5:B6"/>
    <mergeCell ref="C5:H5"/>
    <mergeCell ref="S5:S6"/>
    <mergeCell ref="C6:E6"/>
    <mergeCell ref="F6:H6"/>
    <mergeCell ref="R5:R6"/>
    <mergeCell ref="N5:N6"/>
    <mergeCell ref="O5:O6"/>
    <mergeCell ref="M5:M6"/>
    <mergeCell ref="I5:I6"/>
    <mergeCell ref="L5:L6"/>
    <mergeCell ref="B22:R22"/>
    <mergeCell ref="B27:R27"/>
    <mergeCell ref="B32:R32"/>
    <mergeCell ref="B37:R37"/>
    <mergeCell ref="B42:R42"/>
    <mergeCell ref="F56:H56"/>
    <mergeCell ref="B62:R62"/>
    <mergeCell ref="F69:H69"/>
    <mergeCell ref="C64:E64"/>
    <mergeCell ref="C71:E71"/>
    <mergeCell ref="B88:R88"/>
    <mergeCell ref="C89:E89"/>
    <mergeCell ref="B102:R102"/>
    <mergeCell ref="C103:E103"/>
    <mergeCell ref="C78:E78"/>
    <mergeCell ref="B84:R84"/>
    <mergeCell ref="C85:E85"/>
    <mergeCell ref="B116:R116"/>
    <mergeCell ref="C117:E117"/>
    <mergeCell ref="C119:E119"/>
    <mergeCell ref="C121:E121"/>
    <mergeCell ref="B124:R124"/>
    <mergeCell ref="B143:R143"/>
    <mergeCell ref="C144:E144"/>
    <mergeCell ref="B134:R134"/>
    <mergeCell ref="B138:R138"/>
    <mergeCell ref="C135:H135"/>
    <mergeCell ref="C140:H140"/>
  </mergeCells>
  <phoneticPr fontId="40" type="noConversion"/>
  <printOptions horizontalCentered="1" gridLines="1"/>
  <pageMargins left="0.39370078740157483" right="0.39370078740157483" top="0.78740157480314965" bottom="0.39370078740157483" header="0" footer="0"/>
  <pageSetup paperSize="9" scale="54" fitToHeight="0" orientation="landscape" r:id="rId1"/>
  <headerFooter alignWithMargins="0">
    <oddHeader>&amp;C&amp;G</oddHeader>
    <oddFooter>&amp;CLogradouro: Rua Elias Estevão Colnago, nº 65 – Centro - Itarana/ES. CEP 29620-000 
Tel.: (27) 3720-4900 – Site: www.itarana.es.gov.br – CNPJ: 27.104.363/0001-23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229D-8057-48AF-BF23-B1FC312A68D5}">
  <sheetPr>
    <pageSetUpPr fitToPage="1"/>
  </sheetPr>
  <dimension ref="A1:J285"/>
  <sheetViews>
    <sheetView view="pageBreakPreview" zoomScale="90" zoomScaleNormal="100" zoomScaleSheetLayoutView="90" workbookViewId="0">
      <selection activeCell="A64" sqref="A64"/>
    </sheetView>
  </sheetViews>
  <sheetFormatPr defaultRowHeight="14.25" x14ac:dyDescent="0.2"/>
  <cols>
    <col min="1" max="1" width="46.28515625" style="125" customWidth="1"/>
    <col min="2" max="2" width="12.28515625" style="125" customWidth="1"/>
    <col min="3" max="3" width="12.42578125" style="125" bestFit="1" customWidth="1"/>
    <col min="4" max="4" width="25.7109375" style="125" bestFit="1" customWidth="1"/>
    <col min="5" max="7" width="5.7109375" style="125" customWidth="1"/>
    <col min="8" max="8" width="7.140625" style="125" customWidth="1"/>
    <col min="9" max="9" width="11.5703125" style="125" bestFit="1" customWidth="1"/>
    <col min="10" max="10" width="15.42578125" style="125" bestFit="1" customWidth="1"/>
    <col min="11" max="16384" width="9.140625" style="125"/>
  </cols>
  <sheetData>
    <row r="1" spans="1:10" x14ac:dyDescent="0.2">
      <c r="A1" s="374" t="s">
        <v>72</v>
      </c>
      <c r="B1" s="375"/>
      <c r="C1" s="375"/>
      <c r="D1" s="375"/>
      <c r="E1" s="375"/>
      <c r="F1" s="375"/>
      <c r="G1" s="375"/>
      <c r="H1" s="375"/>
      <c r="I1" s="375"/>
      <c r="J1" s="376"/>
    </row>
    <row r="2" spans="1:10" x14ac:dyDescent="0.2">
      <c r="A2" s="377" t="s">
        <v>73</v>
      </c>
      <c r="B2" s="378"/>
      <c r="C2" s="378"/>
      <c r="D2" s="378"/>
      <c r="E2" s="378"/>
      <c r="F2" s="378"/>
      <c r="G2" s="378"/>
      <c r="H2" s="378"/>
      <c r="I2" s="378"/>
      <c r="J2" s="379"/>
    </row>
    <row r="3" spans="1:10" ht="28.5" customHeight="1" x14ac:dyDescent="0.2">
      <c r="A3" s="380" t="s">
        <v>97</v>
      </c>
      <c r="B3" s="380"/>
      <c r="C3" s="380"/>
      <c r="D3" s="380"/>
      <c r="E3" s="380"/>
      <c r="F3" s="380"/>
      <c r="G3" s="380"/>
      <c r="H3" s="381" t="s">
        <v>74</v>
      </c>
      <c r="I3" s="382"/>
      <c r="J3" s="126" t="s">
        <v>98</v>
      </c>
    </row>
    <row r="4" spans="1:10" s="130" customFormat="1" ht="28.5" x14ac:dyDescent="0.2">
      <c r="A4" s="127" t="s">
        <v>103</v>
      </c>
      <c r="B4" s="128" t="s">
        <v>75</v>
      </c>
      <c r="C4" s="129" t="s">
        <v>76</v>
      </c>
      <c r="D4" s="129" t="s">
        <v>77</v>
      </c>
      <c r="E4" s="369" t="s">
        <v>78</v>
      </c>
      <c r="F4" s="370"/>
      <c r="G4" s="369" t="s">
        <v>79</v>
      </c>
      <c r="H4" s="370"/>
      <c r="I4" s="129" t="s">
        <v>80</v>
      </c>
      <c r="J4" s="129" t="s">
        <v>81</v>
      </c>
    </row>
    <row r="5" spans="1:10" x14ac:dyDescent="0.2">
      <c r="A5" s="367" t="s">
        <v>110</v>
      </c>
      <c r="B5" s="367"/>
      <c r="C5" s="367"/>
      <c r="D5" s="367"/>
      <c r="E5" s="367"/>
      <c r="F5" s="367"/>
      <c r="G5" s="367"/>
      <c r="H5" s="367"/>
      <c r="I5" s="367"/>
      <c r="J5" s="131">
        <v>0</v>
      </c>
    </row>
    <row r="6" spans="1:10" ht="7.5" customHeight="1" x14ac:dyDescent="0.2">
      <c r="A6" s="368"/>
      <c r="B6" s="368"/>
      <c r="C6" s="368"/>
      <c r="D6" s="368"/>
      <c r="E6" s="368"/>
      <c r="F6" s="368"/>
      <c r="G6" s="368"/>
      <c r="H6" s="368"/>
      <c r="I6" s="368"/>
      <c r="J6" s="368"/>
    </row>
    <row r="7" spans="1:10" s="132" customFormat="1" ht="28.5" x14ac:dyDescent="0.2">
      <c r="A7" s="127" t="s">
        <v>104</v>
      </c>
      <c r="B7" s="128" t="s">
        <v>75</v>
      </c>
      <c r="C7" s="129" t="s">
        <v>89</v>
      </c>
      <c r="D7" s="129" t="s">
        <v>82</v>
      </c>
      <c r="E7" s="369" t="s">
        <v>83</v>
      </c>
      <c r="F7" s="370"/>
      <c r="G7" s="371" t="s">
        <v>84</v>
      </c>
      <c r="H7" s="371"/>
      <c r="I7" s="371"/>
      <c r="J7" s="129" t="s">
        <v>81</v>
      </c>
    </row>
    <row r="8" spans="1:10" x14ac:dyDescent="0.2">
      <c r="A8" s="133" t="s">
        <v>100</v>
      </c>
      <c r="B8" s="134">
        <v>88246</v>
      </c>
      <c r="C8" s="139" t="s">
        <v>101</v>
      </c>
      <c r="D8" s="153">
        <v>0.86739999999999995</v>
      </c>
      <c r="E8" s="372">
        <v>22.7</v>
      </c>
      <c r="F8" s="373"/>
      <c r="G8" s="366">
        <v>1.7600000000000001E-2</v>
      </c>
      <c r="H8" s="366"/>
      <c r="I8" s="366"/>
      <c r="J8" s="134">
        <v>0.39</v>
      </c>
    </row>
    <row r="9" spans="1:10" x14ac:dyDescent="0.2">
      <c r="A9" s="133" t="s">
        <v>102</v>
      </c>
      <c r="B9" s="134">
        <v>88316</v>
      </c>
      <c r="C9" s="139" t="s">
        <v>101</v>
      </c>
      <c r="D9" s="153">
        <v>0.86739999999999995</v>
      </c>
      <c r="E9" s="364">
        <v>14.98</v>
      </c>
      <c r="F9" s="365"/>
      <c r="G9" s="366">
        <v>1.7600000000000001E-2</v>
      </c>
      <c r="H9" s="366"/>
      <c r="I9" s="366"/>
      <c r="J9" s="134">
        <v>0.26</v>
      </c>
    </row>
    <row r="10" spans="1:10" x14ac:dyDescent="0.2">
      <c r="A10" s="136"/>
      <c r="B10" s="136"/>
      <c r="C10" s="136"/>
      <c r="D10" s="136"/>
      <c r="E10" s="136"/>
      <c r="F10" s="136"/>
      <c r="G10" s="136"/>
      <c r="H10" s="136"/>
      <c r="I10" s="137" t="s">
        <v>110</v>
      </c>
      <c r="J10" s="138">
        <f>SUM(J8:J9)</f>
        <v>0.65</v>
      </c>
    </row>
    <row r="11" spans="1:10" ht="7.5" customHeight="1" x14ac:dyDescent="0.2">
      <c r="A11" s="383"/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0" s="132" customFormat="1" ht="28.5" x14ac:dyDescent="0.2">
      <c r="A12" s="127" t="s">
        <v>105</v>
      </c>
      <c r="B12" s="128" t="s">
        <v>75</v>
      </c>
      <c r="C12" s="129" t="s">
        <v>40</v>
      </c>
      <c r="D12" s="129" t="s">
        <v>85</v>
      </c>
      <c r="E12" s="369" t="s">
        <v>86</v>
      </c>
      <c r="F12" s="370"/>
      <c r="G12" s="371" t="s">
        <v>87</v>
      </c>
      <c r="H12" s="371"/>
      <c r="I12" s="371"/>
      <c r="J12" s="129" t="s">
        <v>88</v>
      </c>
    </row>
    <row r="13" spans="1:10" x14ac:dyDescent="0.2">
      <c r="A13" s="136"/>
      <c r="B13" s="136"/>
      <c r="C13" s="136"/>
      <c r="D13" s="136"/>
      <c r="E13" s="136"/>
      <c r="F13" s="136"/>
      <c r="G13" s="136"/>
      <c r="H13" s="136"/>
      <c r="I13" s="137" t="s">
        <v>110</v>
      </c>
      <c r="J13" s="142">
        <v>0</v>
      </c>
    </row>
    <row r="14" spans="1:10" ht="7.5" customHeight="1" x14ac:dyDescent="0.2">
      <c r="A14" s="383"/>
      <c r="B14" s="383"/>
      <c r="C14" s="383"/>
      <c r="D14" s="383"/>
      <c r="E14" s="383"/>
      <c r="F14" s="383"/>
      <c r="G14" s="383"/>
      <c r="H14" s="383"/>
      <c r="I14" s="383"/>
      <c r="J14" s="383"/>
    </row>
    <row r="15" spans="1:10" x14ac:dyDescent="0.2">
      <c r="A15" s="394" t="s">
        <v>106</v>
      </c>
      <c r="B15" s="395"/>
      <c r="C15" s="395"/>
      <c r="D15" s="395"/>
      <c r="E15" s="395"/>
      <c r="F15" s="395"/>
      <c r="G15" s="395"/>
      <c r="H15" s="396"/>
      <c r="I15" s="397">
        <f>SUM(J5,J10,J13)</f>
        <v>0.65</v>
      </c>
      <c r="J15" s="398"/>
    </row>
    <row r="16" spans="1:10" ht="7.5" customHeight="1" x14ac:dyDescent="0.2">
      <c r="A16" s="375"/>
      <c r="B16" s="375"/>
      <c r="C16" s="375"/>
      <c r="D16" s="375"/>
      <c r="E16" s="375"/>
      <c r="F16" s="375"/>
      <c r="G16" s="375"/>
      <c r="H16" s="375"/>
      <c r="I16" s="375"/>
      <c r="J16" s="375"/>
    </row>
    <row r="17" spans="1:10" s="132" customFormat="1" ht="28.5" x14ac:dyDescent="0.2">
      <c r="A17" s="127" t="s">
        <v>107</v>
      </c>
      <c r="B17" s="128" t="s">
        <v>75</v>
      </c>
      <c r="C17" s="129" t="s">
        <v>89</v>
      </c>
      <c r="D17" s="129" t="s">
        <v>90</v>
      </c>
      <c r="E17" s="369" t="s">
        <v>84</v>
      </c>
      <c r="F17" s="389"/>
      <c r="G17" s="389"/>
      <c r="H17" s="370"/>
      <c r="I17" s="371" t="s">
        <v>90</v>
      </c>
      <c r="J17" s="371"/>
    </row>
    <row r="18" spans="1:10" ht="28.5" x14ac:dyDescent="0.2">
      <c r="A18" s="147" t="s">
        <v>120</v>
      </c>
      <c r="B18" s="152">
        <v>36084</v>
      </c>
      <c r="C18" s="139" t="s">
        <v>6</v>
      </c>
      <c r="D18" s="135">
        <v>14.53</v>
      </c>
      <c r="E18" s="390">
        <v>1</v>
      </c>
      <c r="F18" s="391"/>
      <c r="G18" s="391"/>
      <c r="H18" s="392"/>
      <c r="I18" s="393">
        <v>14.53</v>
      </c>
      <c r="J18" s="393"/>
    </row>
    <row r="19" spans="1:10" ht="42.75" x14ac:dyDescent="0.2">
      <c r="A19" s="148" t="s">
        <v>99</v>
      </c>
      <c r="B19" s="149">
        <v>20078</v>
      </c>
      <c r="C19" s="150" t="s">
        <v>5</v>
      </c>
      <c r="D19" s="151">
        <v>20.6</v>
      </c>
      <c r="E19" s="384">
        <v>4.3E-3</v>
      </c>
      <c r="F19" s="385"/>
      <c r="G19" s="385"/>
      <c r="H19" s="386"/>
      <c r="I19" s="387">
        <v>0.08</v>
      </c>
      <c r="J19" s="388"/>
    </row>
    <row r="20" spans="1:10" x14ac:dyDescent="0.2">
      <c r="A20" s="136"/>
      <c r="B20" s="136"/>
      <c r="C20" s="136"/>
      <c r="D20" s="136"/>
      <c r="E20" s="136"/>
      <c r="F20" s="136"/>
      <c r="G20" s="136"/>
      <c r="H20" s="136"/>
      <c r="I20" s="141" t="s">
        <v>110</v>
      </c>
      <c r="J20" s="140">
        <f>SUM(I18:J19)</f>
        <v>14.61</v>
      </c>
    </row>
    <row r="21" spans="1:10" ht="7.5" customHeight="1" x14ac:dyDescent="0.2">
      <c r="A21" s="383"/>
      <c r="B21" s="383"/>
      <c r="C21" s="383"/>
      <c r="D21" s="383"/>
      <c r="E21" s="383"/>
      <c r="F21" s="383"/>
      <c r="G21" s="383"/>
      <c r="H21" s="383"/>
      <c r="I21" s="383"/>
      <c r="J21" s="383"/>
    </row>
    <row r="22" spans="1:10" s="132" customFormat="1" ht="28.5" x14ac:dyDescent="0.2">
      <c r="A22" s="127" t="s">
        <v>108</v>
      </c>
      <c r="B22" s="128" t="s">
        <v>75</v>
      </c>
      <c r="C22" s="129" t="s">
        <v>89</v>
      </c>
      <c r="D22" s="129" t="s">
        <v>90</v>
      </c>
      <c r="E22" s="369" t="s">
        <v>84</v>
      </c>
      <c r="F22" s="389"/>
      <c r="G22" s="389"/>
      <c r="H22" s="370"/>
      <c r="I22" s="371" t="s">
        <v>90</v>
      </c>
      <c r="J22" s="371"/>
    </row>
    <row r="23" spans="1:10" x14ac:dyDescent="0.2">
      <c r="A23" s="136"/>
      <c r="B23" s="136"/>
      <c r="C23" s="136"/>
      <c r="D23" s="136"/>
      <c r="E23" s="136"/>
      <c r="F23" s="136"/>
      <c r="G23" s="136"/>
      <c r="H23" s="136"/>
      <c r="I23" s="141" t="s">
        <v>110</v>
      </c>
      <c r="J23" s="142">
        <v>0</v>
      </c>
    </row>
    <row r="24" spans="1:10" ht="7.5" customHeight="1" x14ac:dyDescent="0.2">
      <c r="A24" s="383"/>
      <c r="B24" s="383"/>
      <c r="C24" s="383"/>
      <c r="D24" s="383"/>
      <c r="E24" s="383"/>
      <c r="F24" s="383"/>
      <c r="G24" s="383"/>
      <c r="H24" s="383"/>
      <c r="I24" s="383"/>
      <c r="J24" s="383"/>
    </row>
    <row r="25" spans="1:10" s="146" customFormat="1" ht="28.5" x14ac:dyDescent="0.2">
      <c r="A25" s="143" t="s">
        <v>109</v>
      </c>
      <c r="B25" s="144" t="s">
        <v>75</v>
      </c>
      <c r="C25" s="145" t="s">
        <v>89</v>
      </c>
      <c r="D25" s="145" t="s">
        <v>91</v>
      </c>
      <c r="E25" s="145" t="s">
        <v>92</v>
      </c>
      <c r="F25" s="145" t="s">
        <v>93</v>
      </c>
      <c r="G25" s="145" t="s">
        <v>94</v>
      </c>
      <c r="H25" s="145" t="s">
        <v>88</v>
      </c>
      <c r="I25" s="145" t="s">
        <v>84</v>
      </c>
      <c r="J25" s="145" t="s">
        <v>95</v>
      </c>
    </row>
    <row r="26" spans="1:10" x14ac:dyDescent="0.2">
      <c r="A26" s="136"/>
      <c r="B26" s="136"/>
      <c r="C26" s="136"/>
      <c r="D26" s="136"/>
      <c r="E26" s="136"/>
      <c r="F26" s="136"/>
      <c r="G26" s="136"/>
      <c r="H26" s="136"/>
      <c r="I26" s="141" t="s">
        <v>110</v>
      </c>
      <c r="J26" s="142">
        <v>0</v>
      </c>
    </row>
    <row r="27" spans="1:10" ht="7.5" customHeight="1" x14ac:dyDescent="0.2">
      <c r="A27" s="383"/>
      <c r="B27" s="383"/>
      <c r="C27" s="383"/>
      <c r="D27" s="383"/>
      <c r="E27" s="383"/>
      <c r="F27" s="383"/>
      <c r="G27" s="383"/>
      <c r="H27" s="383"/>
      <c r="I27" s="383"/>
      <c r="J27" s="383"/>
    </row>
    <row r="28" spans="1:10" x14ac:dyDescent="0.2">
      <c r="A28" s="394" t="s">
        <v>111</v>
      </c>
      <c r="B28" s="395"/>
      <c r="C28" s="395"/>
      <c r="D28" s="395"/>
      <c r="E28" s="395"/>
      <c r="F28" s="395"/>
      <c r="G28" s="395"/>
      <c r="H28" s="396"/>
      <c r="I28" s="397">
        <f>I15+J20+J23+J26</f>
        <v>15.26</v>
      </c>
      <c r="J28" s="398"/>
    </row>
    <row r="29" spans="1:10" x14ac:dyDescent="0.2">
      <c r="A29" s="394" t="s">
        <v>112</v>
      </c>
      <c r="B29" s="395"/>
      <c r="C29" s="395"/>
      <c r="D29" s="395"/>
      <c r="E29" s="395"/>
      <c r="F29" s="395"/>
      <c r="G29" s="395"/>
      <c r="H29" s="396"/>
      <c r="I29" s="397">
        <f>TRUNC(I28*0.2616,2)</f>
        <v>3.99</v>
      </c>
      <c r="J29" s="397"/>
    </row>
    <row r="30" spans="1:10" x14ac:dyDescent="0.2">
      <c r="A30" s="394" t="s">
        <v>96</v>
      </c>
      <c r="B30" s="395"/>
      <c r="C30" s="395"/>
      <c r="D30" s="395"/>
      <c r="E30" s="395"/>
      <c r="F30" s="395"/>
      <c r="G30" s="395"/>
      <c r="H30" s="396"/>
      <c r="I30" s="397">
        <f>I28+I29</f>
        <v>19.25</v>
      </c>
      <c r="J30" s="398"/>
    </row>
    <row r="31" spans="1:10" x14ac:dyDescent="0.2">
      <c r="A31" s="401" t="s">
        <v>113</v>
      </c>
      <c r="B31" s="401"/>
      <c r="C31" s="401"/>
      <c r="D31" s="401"/>
      <c r="E31" s="401"/>
      <c r="F31" s="401"/>
      <c r="G31" s="401"/>
      <c r="H31" s="401"/>
      <c r="I31" s="401"/>
      <c r="J31" s="401"/>
    </row>
    <row r="32" spans="1:10" x14ac:dyDescent="0.2">
      <c r="A32" s="136"/>
      <c r="B32" s="136"/>
      <c r="C32" s="136"/>
      <c r="D32" s="136"/>
      <c r="E32" s="136"/>
      <c r="F32" s="136"/>
      <c r="G32" s="136"/>
      <c r="H32" s="136"/>
      <c r="I32" s="136"/>
      <c r="J32" s="136"/>
    </row>
    <row r="33" spans="1:10" ht="26.25" customHeight="1" x14ac:dyDescent="0.2">
      <c r="A33" s="399" t="s">
        <v>117</v>
      </c>
      <c r="B33" s="399"/>
      <c r="C33" s="399"/>
      <c r="D33" s="399"/>
      <c r="E33" s="399"/>
      <c r="F33" s="399"/>
      <c r="G33" s="399"/>
      <c r="H33" s="400" t="s">
        <v>118</v>
      </c>
      <c r="I33" s="400"/>
      <c r="J33" s="181" t="s">
        <v>98</v>
      </c>
    </row>
    <row r="34" spans="1:10" ht="28.5" x14ac:dyDescent="0.2">
      <c r="A34" s="127" t="s">
        <v>103</v>
      </c>
      <c r="B34" s="128" t="s">
        <v>75</v>
      </c>
      <c r="C34" s="129" t="s">
        <v>76</v>
      </c>
      <c r="D34" s="129" t="s">
        <v>77</v>
      </c>
      <c r="E34" s="369" t="s">
        <v>78</v>
      </c>
      <c r="F34" s="370"/>
      <c r="G34" s="369" t="s">
        <v>79</v>
      </c>
      <c r="H34" s="370"/>
      <c r="I34" s="129" t="s">
        <v>80</v>
      </c>
      <c r="J34" s="129" t="s">
        <v>81</v>
      </c>
    </row>
    <row r="35" spans="1:10" x14ac:dyDescent="0.2">
      <c r="A35" s="367" t="s">
        <v>110</v>
      </c>
      <c r="B35" s="367"/>
      <c r="C35" s="367"/>
      <c r="D35" s="367"/>
      <c r="E35" s="367"/>
      <c r="F35" s="367"/>
      <c r="G35" s="367"/>
      <c r="H35" s="367"/>
      <c r="I35" s="367"/>
      <c r="J35" s="131">
        <v>0</v>
      </c>
    </row>
    <row r="36" spans="1:10" x14ac:dyDescent="0.2">
      <c r="A36" s="368"/>
      <c r="B36" s="368"/>
      <c r="C36" s="368"/>
      <c r="D36" s="368"/>
      <c r="E36" s="368"/>
      <c r="F36" s="368"/>
      <c r="G36" s="368"/>
      <c r="H36" s="368"/>
      <c r="I36" s="368"/>
      <c r="J36" s="368"/>
    </row>
    <row r="37" spans="1:10" ht="28.5" x14ac:dyDescent="0.2">
      <c r="A37" s="127" t="s">
        <v>104</v>
      </c>
      <c r="B37" s="128" t="s">
        <v>75</v>
      </c>
      <c r="C37" s="129" t="s">
        <v>89</v>
      </c>
      <c r="D37" s="129" t="s">
        <v>82</v>
      </c>
      <c r="E37" s="369" t="s">
        <v>83</v>
      </c>
      <c r="F37" s="370"/>
      <c r="G37" s="371" t="s">
        <v>84</v>
      </c>
      <c r="H37" s="371"/>
      <c r="I37" s="371"/>
      <c r="J37" s="129" t="s">
        <v>81</v>
      </c>
    </row>
    <row r="38" spans="1:10" x14ac:dyDescent="0.2">
      <c r="A38" s="133" t="s">
        <v>100</v>
      </c>
      <c r="B38" s="134">
        <v>88246</v>
      </c>
      <c r="C38" s="139" t="s">
        <v>101</v>
      </c>
      <c r="D38" s="153">
        <v>0.86739999999999995</v>
      </c>
      <c r="E38" s="372">
        <v>22.7</v>
      </c>
      <c r="F38" s="373"/>
      <c r="G38" s="366">
        <v>2.41E-2</v>
      </c>
      <c r="H38" s="366"/>
      <c r="I38" s="366"/>
      <c r="J38" s="134">
        <v>0.54</v>
      </c>
    </row>
    <row r="39" spans="1:10" x14ac:dyDescent="0.2">
      <c r="A39" s="133" t="s">
        <v>102</v>
      </c>
      <c r="B39" s="134">
        <v>88316</v>
      </c>
      <c r="C39" s="139" t="s">
        <v>101</v>
      </c>
      <c r="D39" s="153">
        <v>0.86739999999999995</v>
      </c>
      <c r="E39" s="364">
        <v>14.98</v>
      </c>
      <c r="F39" s="365"/>
      <c r="G39" s="366">
        <v>2.41E-2</v>
      </c>
      <c r="H39" s="366"/>
      <c r="I39" s="366"/>
      <c r="J39" s="134">
        <v>0.36</v>
      </c>
    </row>
    <row r="40" spans="1:10" x14ac:dyDescent="0.2">
      <c r="A40" s="136"/>
      <c r="B40" s="136"/>
      <c r="C40" s="136"/>
      <c r="D40" s="136"/>
      <c r="E40" s="136"/>
      <c r="F40" s="136"/>
      <c r="G40" s="136"/>
      <c r="H40" s="136"/>
      <c r="I40" s="137" t="s">
        <v>110</v>
      </c>
      <c r="J40" s="131">
        <f>SUM(J38:J39)</f>
        <v>0.9</v>
      </c>
    </row>
    <row r="41" spans="1:10" x14ac:dyDescent="0.2">
      <c r="A41" s="383"/>
      <c r="B41" s="383"/>
      <c r="C41" s="383"/>
      <c r="D41" s="383"/>
      <c r="E41" s="383"/>
      <c r="F41" s="383"/>
      <c r="G41" s="383"/>
      <c r="H41" s="383"/>
      <c r="I41" s="383"/>
      <c r="J41" s="383"/>
    </row>
    <row r="42" spans="1:10" ht="28.5" x14ac:dyDescent="0.2">
      <c r="A42" s="127" t="s">
        <v>105</v>
      </c>
      <c r="B42" s="128" t="s">
        <v>75</v>
      </c>
      <c r="C42" s="129" t="s">
        <v>40</v>
      </c>
      <c r="D42" s="129" t="s">
        <v>85</v>
      </c>
      <c r="E42" s="369" t="s">
        <v>86</v>
      </c>
      <c r="F42" s="370"/>
      <c r="G42" s="371" t="s">
        <v>87</v>
      </c>
      <c r="H42" s="371"/>
      <c r="I42" s="371"/>
      <c r="J42" s="129" t="s">
        <v>88</v>
      </c>
    </row>
    <row r="43" spans="1:10" x14ac:dyDescent="0.2">
      <c r="A43" s="136"/>
      <c r="B43" s="136"/>
      <c r="C43" s="136"/>
      <c r="D43" s="136"/>
      <c r="E43" s="136"/>
      <c r="F43" s="136"/>
      <c r="G43" s="136"/>
      <c r="H43" s="136"/>
      <c r="I43" s="137" t="s">
        <v>110</v>
      </c>
      <c r="J43" s="142">
        <v>0</v>
      </c>
    </row>
    <row r="44" spans="1:10" x14ac:dyDescent="0.2">
      <c r="A44" s="383"/>
      <c r="B44" s="383"/>
      <c r="C44" s="383"/>
      <c r="D44" s="383"/>
      <c r="E44" s="383"/>
      <c r="F44" s="383"/>
      <c r="G44" s="383"/>
      <c r="H44" s="383"/>
      <c r="I44" s="383"/>
      <c r="J44" s="383"/>
    </row>
    <row r="45" spans="1:10" x14ac:dyDescent="0.2">
      <c r="A45" s="394" t="s">
        <v>106</v>
      </c>
      <c r="B45" s="395"/>
      <c r="C45" s="395"/>
      <c r="D45" s="395"/>
      <c r="E45" s="395"/>
      <c r="F45" s="395"/>
      <c r="G45" s="395"/>
      <c r="H45" s="396"/>
      <c r="I45" s="402">
        <f>SUM(J35,J40,J43)</f>
        <v>0.9</v>
      </c>
      <c r="J45" s="403"/>
    </row>
    <row r="46" spans="1:10" x14ac:dyDescent="0.2">
      <c r="A46" s="375"/>
      <c r="B46" s="375"/>
      <c r="C46" s="375"/>
      <c r="D46" s="375"/>
      <c r="E46" s="375"/>
      <c r="F46" s="375"/>
      <c r="G46" s="375"/>
      <c r="H46" s="375"/>
      <c r="I46" s="375"/>
      <c r="J46" s="375"/>
    </row>
    <row r="47" spans="1:10" ht="28.5" x14ac:dyDescent="0.2">
      <c r="A47" s="127" t="s">
        <v>107</v>
      </c>
      <c r="B47" s="128" t="s">
        <v>75</v>
      </c>
      <c r="C47" s="129" t="s">
        <v>89</v>
      </c>
      <c r="D47" s="129" t="s">
        <v>90</v>
      </c>
      <c r="E47" s="369" t="s">
        <v>84</v>
      </c>
      <c r="F47" s="389"/>
      <c r="G47" s="389"/>
      <c r="H47" s="370"/>
      <c r="I47" s="371" t="s">
        <v>90</v>
      </c>
      <c r="J47" s="371"/>
    </row>
    <row r="48" spans="1:10" ht="28.5" x14ac:dyDescent="0.2">
      <c r="A48" s="148" t="s">
        <v>119</v>
      </c>
      <c r="B48" s="186">
        <v>36373</v>
      </c>
      <c r="C48" s="150" t="s">
        <v>6</v>
      </c>
      <c r="D48" s="151">
        <v>30.17</v>
      </c>
      <c r="E48" s="384">
        <v>1</v>
      </c>
      <c r="F48" s="385"/>
      <c r="G48" s="385"/>
      <c r="H48" s="386"/>
      <c r="I48" s="404">
        <v>30.17</v>
      </c>
      <c r="J48" s="404"/>
    </row>
    <row r="49" spans="1:10" ht="42.75" x14ac:dyDescent="0.2">
      <c r="A49" s="148" t="s">
        <v>99</v>
      </c>
      <c r="B49" s="149">
        <v>20078</v>
      </c>
      <c r="C49" s="150" t="s">
        <v>5</v>
      </c>
      <c r="D49" s="151">
        <v>20.6</v>
      </c>
      <c r="E49" s="384">
        <v>7.4999999999999997E-3</v>
      </c>
      <c r="F49" s="385"/>
      <c r="G49" s="385"/>
      <c r="H49" s="386"/>
      <c r="I49" s="387">
        <v>0.15</v>
      </c>
      <c r="J49" s="388"/>
    </row>
    <row r="50" spans="1:10" x14ac:dyDescent="0.2">
      <c r="A50" s="136"/>
      <c r="B50" s="136"/>
      <c r="C50" s="136"/>
      <c r="D50" s="136"/>
      <c r="E50" s="136"/>
      <c r="F50" s="136"/>
      <c r="G50" s="136"/>
      <c r="H50" s="136"/>
      <c r="I50" s="141" t="s">
        <v>110</v>
      </c>
      <c r="J50" s="140">
        <f>SUM(I48:J49)</f>
        <v>30.32</v>
      </c>
    </row>
    <row r="51" spans="1:10" x14ac:dyDescent="0.2">
      <c r="A51" s="383"/>
      <c r="B51" s="383"/>
      <c r="C51" s="383"/>
      <c r="D51" s="383"/>
      <c r="E51" s="383"/>
      <c r="F51" s="383"/>
      <c r="G51" s="383"/>
      <c r="H51" s="383"/>
      <c r="I51" s="383"/>
      <c r="J51" s="383"/>
    </row>
    <row r="52" spans="1:10" ht="28.5" x14ac:dyDescent="0.2">
      <c r="A52" s="127" t="s">
        <v>108</v>
      </c>
      <c r="B52" s="128" t="s">
        <v>75</v>
      </c>
      <c r="C52" s="129" t="s">
        <v>89</v>
      </c>
      <c r="D52" s="129" t="s">
        <v>90</v>
      </c>
      <c r="E52" s="369" t="s">
        <v>84</v>
      </c>
      <c r="F52" s="389"/>
      <c r="G52" s="389"/>
      <c r="H52" s="370"/>
      <c r="I52" s="371" t="s">
        <v>90</v>
      </c>
      <c r="J52" s="371"/>
    </row>
    <row r="53" spans="1:10" x14ac:dyDescent="0.2">
      <c r="A53" s="136"/>
      <c r="B53" s="136"/>
      <c r="C53" s="136"/>
      <c r="D53" s="136"/>
      <c r="E53" s="136"/>
      <c r="F53" s="136"/>
      <c r="G53" s="136"/>
      <c r="H53" s="136"/>
      <c r="I53" s="141" t="s">
        <v>110</v>
      </c>
      <c r="J53" s="142">
        <v>0</v>
      </c>
    </row>
    <row r="54" spans="1:10" x14ac:dyDescent="0.2">
      <c r="A54" s="383"/>
      <c r="B54" s="383"/>
      <c r="C54" s="383"/>
      <c r="D54" s="383"/>
      <c r="E54" s="383"/>
      <c r="F54" s="383"/>
      <c r="G54" s="383"/>
      <c r="H54" s="383"/>
      <c r="I54" s="383"/>
      <c r="J54" s="383"/>
    </row>
    <row r="55" spans="1:10" ht="28.5" x14ac:dyDescent="0.2">
      <c r="A55" s="143" t="s">
        <v>109</v>
      </c>
      <c r="B55" s="144" t="s">
        <v>75</v>
      </c>
      <c r="C55" s="145" t="s">
        <v>89</v>
      </c>
      <c r="D55" s="145" t="s">
        <v>91</v>
      </c>
      <c r="E55" s="145" t="s">
        <v>92</v>
      </c>
      <c r="F55" s="145" t="s">
        <v>93</v>
      </c>
      <c r="G55" s="145" t="s">
        <v>94</v>
      </c>
      <c r="H55" s="145" t="s">
        <v>88</v>
      </c>
      <c r="I55" s="145" t="s">
        <v>84</v>
      </c>
      <c r="J55" s="145" t="s">
        <v>95</v>
      </c>
    </row>
    <row r="56" spans="1:10" x14ac:dyDescent="0.2">
      <c r="A56" s="136"/>
      <c r="B56" s="136"/>
      <c r="C56" s="136"/>
      <c r="D56" s="136"/>
      <c r="E56" s="136"/>
      <c r="F56" s="136"/>
      <c r="G56" s="136"/>
      <c r="H56" s="136"/>
      <c r="I56" s="141" t="s">
        <v>110</v>
      </c>
      <c r="J56" s="142">
        <v>0</v>
      </c>
    </row>
    <row r="57" spans="1:10" x14ac:dyDescent="0.2">
      <c r="A57" s="383"/>
      <c r="B57" s="383"/>
      <c r="C57" s="383"/>
      <c r="D57" s="383"/>
      <c r="E57" s="383"/>
      <c r="F57" s="383"/>
      <c r="G57" s="383"/>
      <c r="H57" s="383"/>
      <c r="I57" s="383"/>
      <c r="J57" s="383"/>
    </row>
    <row r="58" spans="1:10" x14ac:dyDescent="0.2">
      <c r="A58" s="394" t="s">
        <v>111</v>
      </c>
      <c r="B58" s="395"/>
      <c r="C58" s="395"/>
      <c r="D58" s="395"/>
      <c r="E58" s="395"/>
      <c r="F58" s="395"/>
      <c r="G58" s="395"/>
      <c r="H58" s="396"/>
      <c r="I58" s="397">
        <f>I45+J50+J53+J56</f>
        <v>31.22</v>
      </c>
      <c r="J58" s="398"/>
    </row>
    <row r="59" spans="1:10" x14ac:dyDescent="0.2">
      <c r="A59" s="394" t="s">
        <v>112</v>
      </c>
      <c r="B59" s="395"/>
      <c r="C59" s="395"/>
      <c r="D59" s="395"/>
      <c r="E59" s="395"/>
      <c r="F59" s="395"/>
      <c r="G59" s="395"/>
      <c r="H59" s="396"/>
      <c r="I59" s="397">
        <f>TRUNC(I58*0.2616,2)</f>
        <v>8.16</v>
      </c>
      <c r="J59" s="397"/>
    </row>
    <row r="60" spans="1:10" x14ac:dyDescent="0.2">
      <c r="A60" s="394" t="s">
        <v>96</v>
      </c>
      <c r="B60" s="395"/>
      <c r="C60" s="395"/>
      <c r="D60" s="395"/>
      <c r="E60" s="395"/>
      <c r="F60" s="395"/>
      <c r="G60" s="395"/>
      <c r="H60" s="396"/>
      <c r="I60" s="397">
        <f>I58+I59</f>
        <v>39.379999999999995</v>
      </c>
      <c r="J60" s="398"/>
    </row>
    <row r="61" spans="1:10" x14ac:dyDescent="0.2">
      <c r="A61" s="401" t="s">
        <v>121</v>
      </c>
      <c r="B61" s="401"/>
      <c r="C61" s="401"/>
      <c r="D61" s="401"/>
      <c r="E61" s="401"/>
      <c r="F61" s="401"/>
      <c r="G61" s="401"/>
      <c r="H61" s="401"/>
      <c r="I61" s="401"/>
      <c r="J61" s="401"/>
    </row>
    <row r="62" spans="1:10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</row>
    <row r="63" spans="1:10" x14ac:dyDescent="0.2">
      <c r="A63" s="405" t="s">
        <v>257</v>
      </c>
      <c r="B63" s="405"/>
      <c r="C63" s="405"/>
      <c r="D63" s="405"/>
      <c r="E63" s="405"/>
      <c r="F63" s="405"/>
      <c r="G63" s="405"/>
      <c r="H63" s="400" t="s">
        <v>124</v>
      </c>
      <c r="I63" s="400"/>
      <c r="J63" s="181" t="s">
        <v>248</v>
      </c>
    </row>
    <row r="64" spans="1:10" ht="28.5" x14ac:dyDescent="0.2">
      <c r="A64" s="127" t="s">
        <v>103</v>
      </c>
      <c r="B64" s="128" t="s">
        <v>75</v>
      </c>
      <c r="C64" s="129" t="s">
        <v>76</v>
      </c>
      <c r="D64" s="129" t="s">
        <v>77</v>
      </c>
      <c r="E64" s="369" t="s">
        <v>78</v>
      </c>
      <c r="F64" s="370"/>
      <c r="G64" s="369" t="s">
        <v>79</v>
      </c>
      <c r="H64" s="370"/>
      <c r="I64" s="129" t="s">
        <v>80</v>
      </c>
      <c r="J64" s="129" t="s">
        <v>81</v>
      </c>
    </row>
    <row r="65" spans="1:10" x14ac:dyDescent="0.2">
      <c r="A65" s="367" t="s">
        <v>110</v>
      </c>
      <c r="B65" s="367"/>
      <c r="C65" s="367"/>
      <c r="D65" s="367"/>
      <c r="E65" s="367"/>
      <c r="F65" s="367"/>
      <c r="G65" s="367"/>
      <c r="H65" s="367"/>
      <c r="I65" s="367"/>
      <c r="J65" s="131">
        <v>0</v>
      </c>
    </row>
    <row r="66" spans="1:10" x14ac:dyDescent="0.2">
      <c r="A66" s="368"/>
      <c r="B66" s="368"/>
      <c r="C66" s="368"/>
      <c r="D66" s="368"/>
      <c r="E66" s="368"/>
      <c r="F66" s="368"/>
      <c r="G66" s="368"/>
      <c r="H66" s="368"/>
      <c r="I66" s="368"/>
      <c r="J66" s="368"/>
    </row>
    <row r="67" spans="1:10" ht="28.5" x14ac:dyDescent="0.2">
      <c r="A67" s="127" t="s">
        <v>104</v>
      </c>
      <c r="B67" s="128" t="s">
        <v>75</v>
      </c>
      <c r="C67" s="129" t="s">
        <v>89</v>
      </c>
      <c r="D67" s="129" t="s">
        <v>82</v>
      </c>
      <c r="E67" s="369" t="s">
        <v>83</v>
      </c>
      <c r="F67" s="370"/>
      <c r="G67" s="371" t="s">
        <v>84</v>
      </c>
      <c r="H67" s="371"/>
      <c r="I67" s="371"/>
      <c r="J67" s="129" t="s">
        <v>81</v>
      </c>
    </row>
    <row r="68" spans="1:10" s="146" customFormat="1" ht="28.5" x14ac:dyDescent="0.2">
      <c r="A68" s="148" t="s">
        <v>126</v>
      </c>
      <c r="B68" s="183">
        <v>88267</v>
      </c>
      <c r="C68" s="150" t="s">
        <v>101</v>
      </c>
      <c r="D68" s="184">
        <v>0.86739999999999995</v>
      </c>
      <c r="E68" s="406">
        <v>18.8</v>
      </c>
      <c r="F68" s="407"/>
      <c r="G68" s="408">
        <v>4</v>
      </c>
      <c r="H68" s="408"/>
      <c r="I68" s="408"/>
      <c r="J68" s="185">
        <f>TRUNC(G68*E68,2)</f>
        <v>75.2</v>
      </c>
    </row>
    <row r="69" spans="1:10" x14ac:dyDescent="0.2">
      <c r="A69" s="133" t="s">
        <v>102</v>
      </c>
      <c r="B69" s="134">
        <v>88316</v>
      </c>
      <c r="C69" s="139" t="s">
        <v>101</v>
      </c>
      <c r="D69" s="153">
        <v>0.86739999999999995</v>
      </c>
      <c r="E69" s="364">
        <v>14.98</v>
      </c>
      <c r="F69" s="365"/>
      <c r="G69" s="366">
        <v>4</v>
      </c>
      <c r="H69" s="366"/>
      <c r="I69" s="366"/>
      <c r="J69" s="185">
        <f>TRUNC(G69*E69,2)</f>
        <v>59.92</v>
      </c>
    </row>
    <row r="70" spans="1:10" x14ac:dyDescent="0.2">
      <c r="A70" s="136"/>
      <c r="B70" s="136"/>
      <c r="C70" s="136"/>
      <c r="D70" s="136"/>
      <c r="E70" s="136"/>
      <c r="F70" s="136"/>
      <c r="G70" s="136"/>
      <c r="H70" s="136"/>
      <c r="I70" s="137" t="s">
        <v>110</v>
      </c>
      <c r="J70" s="131">
        <f>SUM(J68:J69)</f>
        <v>135.12</v>
      </c>
    </row>
    <row r="71" spans="1:10" x14ac:dyDescent="0.2">
      <c r="A71" s="383"/>
      <c r="B71" s="383"/>
      <c r="C71" s="383"/>
      <c r="D71" s="383"/>
      <c r="E71" s="383"/>
      <c r="F71" s="383"/>
      <c r="G71" s="383"/>
      <c r="H71" s="383"/>
      <c r="I71" s="383"/>
      <c r="J71" s="383"/>
    </row>
    <row r="72" spans="1:10" ht="28.5" x14ac:dyDescent="0.2">
      <c r="A72" s="127" t="s">
        <v>105</v>
      </c>
      <c r="B72" s="128" t="s">
        <v>75</v>
      </c>
      <c r="C72" s="129" t="s">
        <v>40</v>
      </c>
      <c r="D72" s="129" t="s">
        <v>85</v>
      </c>
      <c r="E72" s="369" t="s">
        <v>86</v>
      </c>
      <c r="F72" s="370"/>
      <c r="G72" s="371" t="s">
        <v>87</v>
      </c>
      <c r="H72" s="371"/>
      <c r="I72" s="371"/>
      <c r="J72" s="129" t="s">
        <v>88</v>
      </c>
    </row>
    <row r="73" spans="1:10" x14ac:dyDescent="0.2">
      <c r="A73" s="136"/>
      <c r="B73" s="136"/>
      <c r="C73" s="136"/>
      <c r="D73" s="136"/>
      <c r="E73" s="136"/>
      <c r="F73" s="136"/>
      <c r="G73" s="136"/>
      <c r="H73" s="136"/>
      <c r="I73" s="137" t="s">
        <v>110</v>
      </c>
      <c r="J73" s="142">
        <v>0</v>
      </c>
    </row>
    <row r="74" spans="1:10" x14ac:dyDescent="0.2">
      <c r="A74" s="383"/>
      <c r="B74" s="383"/>
      <c r="C74" s="383"/>
      <c r="D74" s="383"/>
      <c r="E74" s="383"/>
      <c r="F74" s="383"/>
      <c r="G74" s="383"/>
      <c r="H74" s="383"/>
      <c r="I74" s="383"/>
      <c r="J74" s="383"/>
    </row>
    <row r="75" spans="1:10" x14ac:dyDescent="0.2">
      <c r="A75" s="394" t="s">
        <v>106</v>
      </c>
      <c r="B75" s="395"/>
      <c r="C75" s="395"/>
      <c r="D75" s="395"/>
      <c r="E75" s="395"/>
      <c r="F75" s="395"/>
      <c r="G75" s="395"/>
      <c r="H75" s="396"/>
      <c r="I75" s="402">
        <f>SUM(J65,J70,J73)</f>
        <v>135.12</v>
      </c>
      <c r="J75" s="403"/>
    </row>
    <row r="76" spans="1:10" x14ac:dyDescent="0.2">
      <c r="A76" s="375"/>
      <c r="B76" s="375"/>
      <c r="C76" s="375"/>
      <c r="D76" s="375"/>
      <c r="E76" s="375"/>
      <c r="F76" s="375"/>
      <c r="G76" s="375"/>
      <c r="H76" s="375"/>
      <c r="I76" s="375"/>
      <c r="J76" s="375"/>
    </row>
    <row r="77" spans="1:10" ht="28.5" x14ac:dyDescent="0.2">
      <c r="A77" s="127" t="s">
        <v>107</v>
      </c>
      <c r="B77" s="128" t="s">
        <v>75</v>
      </c>
      <c r="C77" s="129" t="s">
        <v>89</v>
      </c>
      <c r="D77" s="129" t="s">
        <v>90</v>
      </c>
      <c r="E77" s="369" t="s">
        <v>84</v>
      </c>
      <c r="F77" s="389"/>
      <c r="G77" s="389"/>
      <c r="H77" s="370"/>
      <c r="I77" s="371" t="s">
        <v>90</v>
      </c>
      <c r="J77" s="371"/>
    </row>
    <row r="78" spans="1:10" s="146" customFormat="1" ht="28.5" x14ac:dyDescent="0.2">
      <c r="A78" s="148" t="s">
        <v>127</v>
      </c>
      <c r="B78" s="186">
        <v>1206</v>
      </c>
      <c r="C78" s="150" t="s">
        <v>89</v>
      </c>
      <c r="D78" s="151">
        <v>7.12</v>
      </c>
      <c r="E78" s="384">
        <v>8</v>
      </c>
      <c r="F78" s="385"/>
      <c r="G78" s="385"/>
      <c r="H78" s="386"/>
      <c r="I78" s="404">
        <f>TRUNC(E78*D78,2)</f>
        <v>56.96</v>
      </c>
      <c r="J78" s="404"/>
    </row>
    <row r="79" spans="1:10" s="146" customFormat="1" ht="28.5" x14ac:dyDescent="0.2">
      <c r="A79" s="148" t="s">
        <v>128</v>
      </c>
      <c r="B79" s="186">
        <v>1183</v>
      </c>
      <c r="C79" s="150" t="s">
        <v>89</v>
      </c>
      <c r="D79" s="151">
        <v>18.54</v>
      </c>
      <c r="E79" s="384">
        <v>4</v>
      </c>
      <c r="F79" s="385"/>
      <c r="G79" s="385"/>
      <c r="H79" s="386"/>
      <c r="I79" s="404">
        <f t="shared" ref="I79:I85" si="0">TRUNC(E79*D79,2)</f>
        <v>74.16</v>
      </c>
      <c r="J79" s="404"/>
    </row>
    <row r="80" spans="1:10" s="146" customFormat="1" ht="28.5" x14ac:dyDescent="0.2">
      <c r="A80" s="148" t="s">
        <v>129</v>
      </c>
      <c r="B80" s="149">
        <v>7048</v>
      </c>
      <c r="C80" s="150" t="s">
        <v>89</v>
      </c>
      <c r="D80" s="151">
        <v>21.79</v>
      </c>
      <c r="E80" s="384">
        <v>5</v>
      </c>
      <c r="F80" s="385"/>
      <c r="G80" s="385"/>
      <c r="H80" s="386"/>
      <c r="I80" s="404">
        <f t="shared" si="0"/>
        <v>108.95</v>
      </c>
      <c r="J80" s="404"/>
    </row>
    <row r="81" spans="1:10" s="146" customFormat="1" ht="28.5" x14ac:dyDescent="0.2">
      <c r="A81" s="148" t="s">
        <v>130</v>
      </c>
      <c r="B81" s="186">
        <v>7088</v>
      </c>
      <c r="C81" s="150" t="s">
        <v>89</v>
      </c>
      <c r="D81" s="151">
        <v>47.66</v>
      </c>
      <c r="E81" s="384">
        <v>4</v>
      </c>
      <c r="F81" s="385"/>
      <c r="G81" s="385"/>
      <c r="H81" s="386"/>
      <c r="I81" s="404">
        <f t="shared" si="0"/>
        <v>190.64</v>
      </c>
      <c r="J81" s="404"/>
    </row>
    <row r="82" spans="1:10" s="146" customFormat="1" ht="28.5" x14ac:dyDescent="0.2">
      <c r="A82" s="148" t="s">
        <v>131</v>
      </c>
      <c r="B82" s="149">
        <v>11493</v>
      </c>
      <c r="C82" s="150" t="s">
        <v>89</v>
      </c>
      <c r="D82" s="151">
        <v>39.11</v>
      </c>
      <c r="E82" s="384">
        <v>8</v>
      </c>
      <c r="F82" s="385"/>
      <c r="G82" s="385"/>
      <c r="H82" s="386"/>
      <c r="I82" s="404">
        <f t="shared" si="0"/>
        <v>312.88</v>
      </c>
      <c r="J82" s="404"/>
    </row>
    <row r="83" spans="1:10" s="146" customFormat="1" ht="28.5" x14ac:dyDescent="0.2">
      <c r="A83" s="148" t="s">
        <v>132</v>
      </c>
      <c r="B83" s="186">
        <v>1824</v>
      </c>
      <c r="C83" s="150" t="s">
        <v>89</v>
      </c>
      <c r="D83" s="151">
        <v>76.540000000000006</v>
      </c>
      <c r="E83" s="384">
        <v>4</v>
      </c>
      <c r="F83" s="385"/>
      <c r="G83" s="385"/>
      <c r="H83" s="386"/>
      <c r="I83" s="404">
        <f t="shared" si="0"/>
        <v>306.16000000000003</v>
      </c>
      <c r="J83" s="404"/>
    </row>
    <row r="84" spans="1:10" s="146" customFormat="1" ht="28.5" x14ac:dyDescent="0.2">
      <c r="A84" s="148" t="s">
        <v>133</v>
      </c>
      <c r="B84" s="149">
        <v>1831</v>
      </c>
      <c r="C84" s="150" t="s">
        <v>89</v>
      </c>
      <c r="D84" s="151">
        <v>25.87</v>
      </c>
      <c r="E84" s="384">
        <v>2</v>
      </c>
      <c r="F84" s="385"/>
      <c r="G84" s="385"/>
      <c r="H84" s="386"/>
      <c r="I84" s="404">
        <f t="shared" si="0"/>
        <v>51.74</v>
      </c>
      <c r="J84" s="404"/>
    </row>
    <row r="85" spans="1:10" s="146" customFormat="1" ht="28.5" x14ac:dyDescent="0.2">
      <c r="A85" s="148" t="s">
        <v>134</v>
      </c>
      <c r="B85" s="186">
        <v>20032</v>
      </c>
      <c r="C85" s="150" t="s">
        <v>89</v>
      </c>
      <c r="D85" s="151">
        <v>56.27</v>
      </c>
      <c r="E85" s="384">
        <v>2</v>
      </c>
      <c r="F85" s="385"/>
      <c r="G85" s="385"/>
      <c r="H85" s="386"/>
      <c r="I85" s="404">
        <f t="shared" si="0"/>
        <v>112.54</v>
      </c>
      <c r="J85" s="404"/>
    </row>
    <row r="86" spans="1:10" s="146" customFormat="1" ht="42.75" x14ac:dyDescent="0.2">
      <c r="A86" s="148" t="s">
        <v>139</v>
      </c>
      <c r="B86" s="186">
        <v>37420</v>
      </c>
      <c r="C86" s="150" t="s">
        <v>89</v>
      </c>
      <c r="D86" s="151">
        <v>36.49</v>
      </c>
      <c r="E86" s="384">
        <v>197</v>
      </c>
      <c r="F86" s="385"/>
      <c r="G86" s="385"/>
      <c r="H86" s="386"/>
      <c r="I86" s="409">
        <f t="shared" ref="I86" si="1">TRUNC(E86*D86,2)</f>
        <v>7188.53</v>
      </c>
      <c r="J86" s="410"/>
    </row>
    <row r="87" spans="1:10" s="146" customFormat="1" ht="42.75" x14ac:dyDescent="0.2">
      <c r="A87" s="148" t="s">
        <v>255</v>
      </c>
      <c r="B87" s="186">
        <v>37414</v>
      </c>
      <c r="C87" s="150" t="s">
        <v>89</v>
      </c>
      <c r="D87" s="151">
        <v>3.93</v>
      </c>
      <c r="E87" s="384">
        <v>197</v>
      </c>
      <c r="F87" s="385"/>
      <c r="G87" s="385"/>
      <c r="H87" s="386"/>
      <c r="I87" s="409">
        <f t="shared" ref="I87" si="2">TRUNC(E87*D87,2)</f>
        <v>774.21</v>
      </c>
      <c r="J87" s="410"/>
    </row>
    <row r="88" spans="1:10" x14ac:dyDescent="0.2">
      <c r="A88" s="136"/>
      <c r="B88" s="136"/>
      <c r="C88" s="136"/>
      <c r="D88" s="136"/>
      <c r="E88" s="136"/>
      <c r="F88" s="136"/>
      <c r="G88" s="136"/>
      <c r="H88" s="136"/>
      <c r="I88" s="141" t="s">
        <v>110</v>
      </c>
      <c r="J88" s="187">
        <f>SUM(I78:J87)</f>
        <v>9176.77</v>
      </c>
    </row>
    <row r="89" spans="1:10" x14ac:dyDescent="0.2">
      <c r="A89" s="383"/>
      <c r="B89" s="383"/>
      <c r="C89" s="383"/>
      <c r="D89" s="383"/>
      <c r="E89" s="383"/>
      <c r="F89" s="383"/>
      <c r="G89" s="383"/>
      <c r="H89" s="383"/>
      <c r="I89" s="383"/>
      <c r="J89" s="383"/>
    </row>
    <row r="90" spans="1:10" ht="28.5" x14ac:dyDescent="0.2">
      <c r="A90" s="127" t="s">
        <v>108</v>
      </c>
      <c r="B90" s="128" t="s">
        <v>75</v>
      </c>
      <c r="C90" s="129" t="s">
        <v>89</v>
      </c>
      <c r="D90" s="129" t="s">
        <v>90</v>
      </c>
      <c r="E90" s="369" t="s">
        <v>84</v>
      </c>
      <c r="F90" s="389"/>
      <c r="G90" s="389"/>
      <c r="H90" s="370"/>
      <c r="I90" s="371" t="s">
        <v>90</v>
      </c>
      <c r="J90" s="371"/>
    </row>
    <row r="91" spans="1:10" x14ac:dyDescent="0.2">
      <c r="A91" s="136"/>
      <c r="B91" s="136"/>
      <c r="C91" s="136"/>
      <c r="D91" s="136"/>
      <c r="E91" s="136"/>
      <c r="F91" s="136"/>
      <c r="G91" s="136"/>
      <c r="H91" s="136"/>
      <c r="I91" s="141" t="s">
        <v>110</v>
      </c>
      <c r="J91" s="142">
        <v>0</v>
      </c>
    </row>
    <row r="92" spans="1:10" x14ac:dyDescent="0.2">
      <c r="A92" s="383"/>
      <c r="B92" s="383"/>
      <c r="C92" s="383"/>
      <c r="D92" s="383"/>
      <c r="E92" s="383"/>
      <c r="F92" s="383"/>
      <c r="G92" s="383"/>
      <c r="H92" s="383"/>
      <c r="I92" s="383"/>
      <c r="J92" s="383"/>
    </row>
    <row r="93" spans="1:10" ht="28.5" x14ac:dyDescent="0.2">
      <c r="A93" s="143" t="s">
        <v>109</v>
      </c>
      <c r="B93" s="144" t="s">
        <v>75</v>
      </c>
      <c r="C93" s="145" t="s">
        <v>89</v>
      </c>
      <c r="D93" s="145" t="s">
        <v>91</v>
      </c>
      <c r="E93" s="145" t="s">
        <v>92</v>
      </c>
      <c r="F93" s="145" t="s">
        <v>93</v>
      </c>
      <c r="G93" s="145" t="s">
        <v>94</v>
      </c>
      <c r="H93" s="145" t="s">
        <v>88</v>
      </c>
      <c r="I93" s="145" t="s">
        <v>84</v>
      </c>
      <c r="J93" s="145" t="s">
        <v>95</v>
      </c>
    </row>
    <row r="94" spans="1:10" x14ac:dyDescent="0.2">
      <c r="A94" s="136"/>
      <c r="B94" s="136"/>
      <c r="C94" s="136"/>
      <c r="D94" s="136"/>
      <c r="E94" s="136"/>
      <c r="F94" s="136"/>
      <c r="G94" s="136"/>
      <c r="H94" s="136"/>
      <c r="I94" s="141" t="s">
        <v>110</v>
      </c>
      <c r="J94" s="142">
        <v>0</v>
      </c>
    </row>
    <row r="95" spans="1:10" x14ac:dyDescent="0.2">
      <c r="A95" s="383"/>
      <c r="B95" s="383"/>
      <c r="C95" s="383"/>
      <c r="D95" s="383"/>
      <c r="E95" s="383"/>
      <c r="F95" s="383"/>
      <c r="G95" s="383"/>
      <c r="H95" s="383"/>
      <c r="I95" s="383"/>
      <c r="J95" s="383"/>
    </row>
    <row r="96" spans="1:10" x14ac:dyDescent="0.2">
      <c r="A96" s="394" t="s">
        <v>111</v>
      </c>
      <c r="B96" s="395"/>
      <c r="C96" s="395"/>
      <c r="D96" s="395"/>
      <c r="E96" s="395"/>
      <c r="F96" s="395"/>
      <c r="G96" s="395"/>
      <c r="H96" s="396"/>
      <c r="I96" s="411">
        <f>I75+J88+J91+J94</f>
        <v>9311.8900000000012</v>
      </c>
      <c r="J96" s="411"/>
    </row>
    <row r="97" spans="1:10" x14ac:dyDescent="0.2">
      <c r="A97" s="394" t="s">
        <v>112</v>
      </c>
      <c r="B97" s="395"/>
      <c r="C97" s="395"/>
      <c r="D97" s="395"/>
      <c r="E97" s="395"/>
      <c r="F97" s="395"/>
      <c r="G97" s="395"/>
      <c r="H97" s="396"/>
      <c r="I97" s="411">
        <f>TRUNC(I96*0.2616,2)</f>
        <v>2435.9899999999998</v>
      </c>
      <c r="J97" s="411"/>
    </row>
    <row r="98" spans="1:10" x14ac:dyDescent="0.2">
      <c r="A98" s="394" t="s">
        <v>96</v>
      </c>
      <c r="B98" s="395"/>
      <c r="C98" s="395"/>
      <c r="D98" s="395"/>
      <c r="E98" s="395"/>
      <c r="F98" s="395"/>
      <c r="G98" s="395"/>
      <c r="H98" s="396"/>
      <c r="I98" s="411">
        <f>I96+I97</f>
        <v>11747.880000000001</v>
      </c>
      <c r="J98" s="411"/>
    </row>
    <row r="99" spans="1:10" x14ac:dyDescent="0.2">
      <c r="A99" s="401" t="s">
        <v>135</v>
      </c>
      <c r="B99" s="401"/>
      <c r="C99" s="401"/>
      <c r="D99" s="401"/>
      <c r="E99" s="401"/>
      <c r="F99" s="401"/>
      <c r="G99" s="401"/>
      <c r="H99" s="401"/>
      <c r="I99" s="401"/>
      <c r="J99" s="401"/>
    </row>
    <row r="100" spans="1:10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</row>
    <row r="101" spans="1:10" x14ac:dyDescent="0.2">
      <c r="A101" s="405" t="s">
        <v>254</v>
      </c>
      <c r="B101" s="405"/>
      <c r="C101" s="405"/>
      <c r="D101" s="405"/>
      <c r="E101" s="405"/>
      <c r="F101" s="405"/>
      <c r="G101" s="405"/>
      <c r="H101" s="400" t="s">
        <v>138</v>
      </c>
      <c r="I101" s="400"/>
      <c r="J101" s="181" t="s">
        <v>98</v>
      </c>
    </row>
    <row r="102" spans="1:10" ht="28.5" x14ac:dyDescent="0.2">
      <c r="A102" s="127" t="s">
        <v>103</v>
      </c>
      <c r="B102" s="128" t="s">
        <v>75</v>
      </c>
      <c r="C102" s="129" t="s">
        <v>76</v>
      </c>
      <c r="D102" s="129" t="s">
        <v>77</v>
      </c>
      <c r="E102" s="369" t="s">
        <v>78</v>
      </c>
      <c r="F102" s="370"/>
      <c r="G102" s="369" t="s">
        <v>79</v>
      </c>
      <c r="H102" s="370"/>
      <c r="I102" s="129" t="s">
        <v>80</v>
      </c>
      <c r="J102" s="129" t="s">
        <v>81</v>
      </c>
    </row>
    <row r="103" spans="1:10" x14ac:dyDescent="0.2">
      <c r="A103" s="367" t="s">
        <v>110</v>
      </c>
      <c r="B103" s="367"/>
      <c r="C103" s="367"/>
      <c r="D103" s="367"/>
      <c r="E103" s="367"/>
      <c r="F103" s="367"/>
      <c r="G103" s="367"/>
      <c r="H103" s="367"/>
      <c r="I103" s="367"/>
      <c r="J103" s="131">
        <v>0</v>
      </c>
    </row>
    <row r="104" spans="1:10" x14ac:dyDescent="0.2">
      <c r="A104" s="368"/>
      <c r="B104" s="368"/>
      <c r="C104" s="368"/>
      <c r="D104" s="368"/>
      <c r="E104" s="368"/>
      <c r="F104" s="368"/>
      <c r="G104" s="368"/>
      <c r="H104" s="368"/>
      <c r="I104" s="368"/>
      <c r="J104" s="368"/>
    </row>
    <row r="105" spans="1:10" ht="28.5" x14ac:dyDescent="0.2">
      <c r="A105" s="127" t="s">
        <v>104</v>
      </c>
      <c r="B105" s="128" t="s">
        <v>75</v>
      </c>
      <c r="C105" s="129" t="s">
        <v>89</v>
      </c>
      <c r="D105" s="129" t="s">
        <v>82</v>
      </c>
      <c r="E105" s="369" t="s">
        <v>83</v>
      </c>
      <c r="F105" s="370"/>
      <c r="G105" s="371" t="s">
        <v>84</v>
      </c>
      <c r="H105" s="371"/>
      <c r="I105" s="371"/>
      <c r="J105" s="129" t="s">
        <v>81</v>
      </c>
    </row>
    <row r="106" spans="1:10" ht="28.5" x14ac:dyDescent="0.2">
      <c r="A106" s="148" t="s">
        <v>126</v>
      </c>
      <c r="B106" s="183">
        <v>88267</v>
      </c>
      <c r="C106" s="150" t="s">
        <v>101</v>
      </c>
      <c r="D106" s="184">
        <v>0.86739999999999995</v>
      </c>
      <c r="E106" s="406">
        <v>18.8</v>
      </c>
      <c r="F106" s="407"/>
      <c r="G106" s="408">
        <v>1.7600000000000001E-2</v>
      </c>
      <c r="H106" s="408"/>
      <c r="I106" s="408"/>
      <c r="J106" s="185">
        <f>TRUNC(G106*E106,2)</f>
        <v>0.33</v>
      </c>
    </row>
    <row r="107" spans="1:10" x14ac:dyDescent="0.2">
      <c r="A107" s="133" t="s">
        <v>102</v>
      </c>
      <c r="B107" s="134">
        <v>88316</v>
      </c>
      <c r="C107" s="139" t="s">
        <v>101</v>
      </c>
      <c r="D107" s="153">
        <v>0.86739999999999995</v>
      </c>
      <c r="E107" s="364">
        <v>14.98</v>
      </c>
      <c r="F107" s="365"/>
      <c r="G107" s="366">
        <v>1.7600000000000001E-2</v>
      </c>
      <c r="H107" s="366"/>
      <c r="I107" s="366"/>
      <c r="J107" s="185">
        <f>TRUNC(G107*E107,2)</f>
        <v>0.26</v>
      </c>
    </row>
    <row r="108" spans="1:10" x14ac:dyDescent="0.2">
      <c r="A108" s="136"/>
      <c r="B108" s="136"/>
      <c r="C108" s="136"/>
      <c r="D108" s="136"/>
      <c r="E108" s="136"/>
      <c r="F108" s="136"/>
      <c r="G108" s="136"/>
      <c r="H108" s="136"/>
      <c r="I108" s="137" t="s">
        <v>110</v>
      </c>
      <c r="J108" s="131">
        <f>SUM(J106:J107)</f>
        <v>0.59000000000000008</v>
      </c>
    </row>
    <row r="109" spans="1:10" x14ac:dyDescent="0.2">
      <c r="A109" s="383"/>
      <c r="B109" s="383"/>
      <c r="C109" s="383"/>
      <c r="D109" s="383"/>
      <c r="E109" s="383"/>
      <c r="F109" s="383"/>
      <c r="G109" s="383"/>
      <c r="H109" s="383"/>
      <c r="I109" s="383"/>
      <c r="J109" s="383"/>
    </row>
    <row r="110" spans="1:10" ht="28.5" x14ac:dyDescent="0.2">
      <c r="A110" s="127" t="s">
        <v>105</v>
      </c>
      <c r="B110" s="128" t="s">
        <v>75</v>
      </c>
      <c r="C110" s="129" t="s">
        <v>40</v>
      </c>
      <c r="D110" s="129" t="s">
        <v>85</v>
      </c>
      <c r="E110" s="369" t="s">
        <v>86</v>
      </c>
      <c r="F110" s="370"/>
      <c r="G110" s="371" t="s">
        <v>87</v>
      </c>
      <c r="H110" s="371"/>
      <c r="I110" s="371"/>
      <c r="J110" s="129" t="s">
        <v>88</v>
      </c>
    </row>
    <row r="111" spans="1:10" x14ac:dyDescent="0.2">
      <c r="A111" s="136"/>
      <c r="B111" s="136"/>
      <c r="C111" s="136"/>
      <c r="D111" s="136"/>
      <c r="E111" s="136"/>
      <c r="F111" s="136"/>
      <c r="G111" s="136"/>
      <c r="H111" s="136"/>
      <c r="I111" s="137" t="s">
        <v>110</v>
      </c>
      <c r="J111" s="142">
        <v>0</v>
      </c>
    </row>
    <row r="112" spans="1:10" x14ac:dyDescent="0.2">
      <c r="A112" s="383"/>
      <c r="B112" s="383"/>
      <c r="C112" s="383"/>
      <c r="D112" s="383"/>
      <c r="E112" s="383"/>
      <c r="F112" s="383"/>
      <c r="G112" s="383"/>
      <c r="H112" s="383"/>
      <c r="I112" s="383"/>
      <c r="J112" s="383"/>
    </row>
    <row r="113" spans="1:10" x14ac:dyDescent="0.2">
      <c r="A113" s="394" t="s">
        <v>106</v>
      </c>
      <c r="B113" s="395"/>
      <c r="C113" s="395"/>
      <c r="D113" s="395"/>
      <c r="E113" s="395"/>
      <c r="F113" s="395"/>
      <c r="G113" s="395"/>
      <c r="H113" s="396"/>
      <c r="I113" s="402">
        <f>SUM(J103,J108,J111)</f>
        <v>0.59000000000000008</v>
      </c>
      <c r="J113" s="403"/>
    </row>
    <row r="114" spans="1:10" x14ac:dyDescent="0.2">
      <c r="A114" s="375"/>
      <c r="B114" s="375"/>
      <c r="C114" s="375"/>
      <c r="D114" s="375"/>
      <c r="E114" s="375"/>
      <c r="F114" s="375"/>
      <c r="G114" s="375"/>
      <c r="H114" s="375"/>
      <c r="I114" s="375"/>
      <c r="J114" s="375"/>
    </row>
    <row r="115" spans="1:10" ht="28.5" x14ac:dyDescent="0.2">
      <c r="A115" s="127" t="s">
        <v>107</v>
      </c>
      <c r="B115" s="128" t="s">
        <v>75</v>
      </c>
      <c r="C115" s="129" t="s">
        <v>89</v>
      </c>
      <c r="D115" s="129" t="s">
        <v>90</v>
      </c>
      <c r="E115" s="369" t="s">
        <v>84</v>
      </c>
      <c r="F115" s="389"/>
      <c r="G115" s="389"/>
      <c r="H115" s="370"/>
      <c r="I115" s="371" t="s">
        <v>90</v>
      </c>
      <c r="J115" s="371"/>
    </row>
    <row r="116" spans="1:10" ht="42.75" x14ac:dyDescent="0.2">
      <c r="A116" s="148" t="s">
        <v>140</v>
      </c>
      <c r="B116" s="186">
        <v>9813</v>
      </c>
      <c r="C116" s="150" t="s">
        <v>6</v>
      </c>
      <c r="D116" s="151">
        <v>3.8</v>
      </c>
      <c r="E116" s="384">
        <v>1</v>
      </c>
      <c r="F116" s="385"/>
      <c r="G116" s="385"/>
      <c r="H116" s="386"/>
      <c r="I116" s="412">
        <f>TRUNC(E116*D116,2)</f>
        <v>3.8</v>
      </c>
      <c r="J116" s="412"/>
    </row>
    <row r="117" spans="1:10" ht="42.75" x14ac:dyDescent="0.2">
      <c r="A117" s="148" t="s">
        <v>99</v>
      </c>
      <c r="B117" s="149">
        <v>20078</v>
      </c>
      <c r="C117" s="150" t="s">
        <v>5</v>
      </c>
      <c r="D117" s="151">
        <v>20.6</v>
      </c>
      <c r="E117" s="384">
        <v>4.3E-3</v>
      </c>
      <c r="F117" s="385"/>
      <c r="G117" s="385"/>
      <c r="H117" s="386"/>
      <c r="I117" s="412">
        <f>TRUNC(E117*D117,2)</f>
        <v>0.08</v>
      </c>
      <c r="J117" s="412"/>
    </row>
    <row r="118" spans="1:10" x14ac:dyDescent="0.2">
      <c r="A118" s="248"/>
      <c r="B118" s="249"/>
      <c r="C118" s="250"/>
      <c r="D118" s="251"/>
      <c r="E118" s="252"/>
      <c r="F118" s="252"/>
      <c r="G118" s="252"/>
      <c r="H118" s="252"/>
      <c r="I118" s="253"/>
      <c r="J118" s="253"/>
    </row>
    <row r="119" spans="1:10" x14ac:dyDescent="0.2">
      <c r="A119" s="136"/>
      <c r="B119" s="136"/>
      <c r="C119" s="136"/>
      <c r="D119" s="136"/>
      <c r="E119" s="136"/>
      <c r="F119" s="136"/>
      <c r="G119" s="136"/>
      <c r="H119" s="136"/>
      <c r="I119" s="141" t="s">
        <v>110</v>
      </c>
      <c r="J119" s="187">
        <f>SUM(I116:J117)</f>
        <v>3.88</v>
      </c>
    </row>
    <row r="120" spans="1:10" x14ac:dyDescent="0.2">
      <c r="A120" s="383"/>
      <c r="B120" s="383"/>
      <c r="C120" s="383"/>
      <c r="D120" s="383"/>
      <c r="E120" s="383"/>
      <c r="F120" s="383"/>
      <c r="G120" s="383"/>
      <c r="H120" s="383"/>
      <c r="I120" s="383"/>
      <c r="J120" s="383"/>
    </row>
    <row r="121" spans="1:10" ht="28.5" x14ac:dyDescent="0.2">
      <c r="A121" s="127" t="s">
        <v>108</v>
      </c>
      <c r="B121" s="128" t="s">
        <v>75</v>
      </c>
      <c r="C121" s="129" t="s">
        <v>89</v>
      </c>
      <c r="D121" s="129" t="s">
        <v>90</v>
      </c>
      <c r="E121" s="369" t="s">
        <v>84</v>
      </c>
      <c r="F121" s="389"/>
      <c r="G121" s="389"/>
      <c r="H121" s="370"/>
      <c r="I121" s="371" t="s">
        <v>90</v>
      </c>
      <c r="J121" s="371"/>
    </row>
    <row r="122" spans="1:10" ht="85.5" x14ac:dyDescent="0.2">
      <c r="A122" s="148" t="s">
        <v>220</v>
      </c>
      <c r="B122" s="149">
        <v>90082</v>
      </c>
      <c r="C122" s="150" t="s">
        <v>10</v>
      </c>
      <c r="D122" s="151">
        <v>8.32</v>
      </c>
      <c r="E122" s="384">
        <v>0.4</v>
      </c>
      <c r="F122" s="385"/>
      <c r="G122" s="385"/>
      <c r="H122" s="386"/>
      <c r="I122" s="412">
        <f>TRUNC(E122*D122,2)</f>
        <v>3.32</v>
      </c>
      <c r="J122" s="412"/>
    </row>
    <row r="123" spans="1:10" ht="28.5" x14ac:dyDescent="0.2">
      <c r="A123" s="148" t="s">
        <v>222</v>
      </c>
      <c r="B123" s="254" t="s">
        <v>252</v>
      </c>
      <c r="C123" s="150" t="s">
        <v>10</v>
      </c>
      <c r="D123" s="257">
        <v>46.97</v>
      </c>
      <c r="E123" s="384">
        <v>0.4</v>
      </c>
      <c r="F123" s="385"/>
      <c r="G123" s="385"/>
      <c r="H123" s="386"/>
      <c r="I123" s="412">
        <f>TRUNC(E123*D123,2)</f>
        <v>18.78</v>
      </c>
      <c r="J123" s="412"/>
    </row>
    <row r="124" spans="1:10" x14ac:dyDescent="0.2">
      <c r="A124" s="136"/>
      <c r="B124" s="136"/>
      <c r="C124" s="136"/>
      <c r="D124" s="136"/>
      <c r="E124" s="136"/>
      <c r="F124" s="136"/>
      <c r="G124" s="136"/>
      <c r="H124" s="136"/>
      <c r="I124" s="141" t="s">
        <v>110</v>
      </c>
      <c r="J124" s="142">
        <f>SUM(I122:J123)</f>
        <v>22.1</v>
      </c>
    </row>
    <row r="125" spans="1:10" x14ac:dyDescent="0.2">
      <c r="A125" s="383"/>
      <c r="B125" s="383"/>
      <c r="C125" s="383"/>
      <c r="D125" s="383"/>
      <c r="E125" s="383"/>
      <c r="F125" s="383"/>
      <c r="G125" s="383"/>
      <c r="H125" s="383"/>
      <c r="I125" s="383"/>
      <c r="J125" s="383"/>
    </row>
    <row r="126" spans="1:10" ht="28.5" x14ac:dyDescent="0.2">
      <c r="A126" s="143" t="s">
        <v>109</v>
      </c>
      <c r="B126" s="144" t="s">
        <v>75</v>
      </c>
      <c r="C126" s="145" t="s">
        <v>89</v>
      </c>
      <c r="D126" s="145" t="s">
        <v>91</v>
      </c>
      <c r="E126" s="145" t="s">
        <v>92</v>
      </c>
      <c r="F126" s="145" t="s">
        <v>93</v>
      </c>
      <c r="G126" s="145" t="s">
        <v>94</v>
      </c>
      <c r="H126" s="145" t="s">
        <v>88</v>
      </c>
      <c r="I126" s="145" t="s">
        <v>84</v>
      </c>
      <c r="J126" s="145" t="s">
        <v>95</v>
      </c>
    </row>
    <row r="127" spans="1:10" x14ac:dyDescent="0.2">
      <c r="A127" s="136"/>
      <c r="B127" s="136"/>
      <c r="C127" s="136"/>
      <c r="D127" s="136"/>
      <c r="E127" s="136"/>
      <c r="F127" s="136"/>
      <c r="G127" s="136"/>
      <c r="H127" s="136"/>
      <c r="I127" s="141" t="s">
        <v>110</v>
      </c>
      <c r="J127" s="142">
        <v>0</v>
      </c>
    </row>
    <row r="128" spans="1:10" x14ac:dyDescent="0.2">
      <c r="A128" s="383"/>
      <c r="B128" s="383"/>
      <c r="C128" s="383"/>
      <c r="D128" s="383"/>
      <c r="E128" s="383"/>
      <c r="F128" s="383"/>
      <c r="G128" s="383"/>
      <c r="H128" s="383"/>
      <c r="I128" s="383"/>
      <c r="J128" s="383"/>
    </row>
    <row r="129" spans="1:10" x14ac:dyDescent="0.2">
      <c r="A129" s="394" t="s">
        <v>111</v>
      </c>
      <c r="B129" s="395"/>
      <c r="C129" s="395"/>
      <c r="D129" s="395"/>
      <c r="E129" s="395"/>
      <c r="F129" s="395"/>
      <c r="G129" s="395"/>
      <c r="H129" s="396"/>
      <c r="I129" s="411">
        <f>I113+J119+J124+J127</f>
        <v>26.57</v>
      </c>
      <c r="J129" s="411"/>
    </row>
    <row r="130" spans="1:10" x14ac:dyDescent="0.2">
      <c r="A130" s="394" t="s">
        <v>112</v>
      </c>
      <c r="B130" s="395"/>
      <c r="C130" s="395"/>
      <c r="D130" s="395"/>
      <c r="E130" s="395"/>
      <c r="F130" s="395"/>
      <c r="G130" s="395"/>
      <c r="H130" s="396"/>
      <c r="I130" s="397">
        <f>TRUNC(I129*0.2616,2)</f>
        <v>6.95</v>
      </c>
      <c r="J130" s="397"/>
    </row>
    <row r="131" spans="1:10" x14ac:dyDescent="0.2">
      <c r="A131" s="394" t="s">
        <v>96</v>
      </c>
      <c r="B131" s="395"/>
      <c r="C131" s="395"/>
      <c r="D131" s="395"/>
      <c r="E131" s="395"/>
      <c r="F131" s="395"/>
      <c r="G131" s="395"/>
      <c r="H131" s="396"/>
      <c r="I131" s="411">
        <f>I129+I130</f>
        <v>33.520000000000003</v>
      </c>
      <c r="J131" s="411"/>
    </row>
    <row r="132" spans="1:10" x14ac:dyDescent="0.2">
      <c r="A132" s="401" t="s">
        <v>135</v>
      </c>
      <c r="B132" s="401"/>
      <c r="C132" s="401"/>
      <c r="D132" s="401"/>
      <c r="E132" s="401"/>
      <c r="F132" s="401"/>
      <c r="G132" s="401"/>
      <c r="H132" s="401"/>
      <c r="I132" s="401"/>
      <c r="J132" s="401"/>
    </row>
    <row r="133" spans="1:10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</row>
    <row r="134" spans="1:10" x14ac:dyDescent="0.2">
      <c r="A134" s="405" t="s">
        <v>148</v>
      </c>
      <c r="B134" s="405"/>
      <c r="C134" s="405"/>
      <c r="D134" s="405"/>
      <c r="E134" s="405"/>
      <c r="F134" s="405"/>
      <c r="G134" s="405"/>
      <c r="H134" s="400" t="s">
        <v>147</v>
      </c>
      <c r="I134" s="400"/>
      <c r="J134" s="181" t="s">
        <v>125</v>
      </c>
    </row>
    <row r="135" spans="1:10" ht="28.5" x14ac:dyDescent="0.2">
      <c r="A135" s="127" t="s">
        <v>103</v>
      </c>
      <c r="B135" s="128" t="s">
        <v>75</v>
      </c>
      <c r="C135" s="129" t="s">
        <v>76</v>
      </c>
      <c r="D135" s="129" t="s">
        <v>77</v>
      </c>
      <c r="E135" s="369" t="s">
        <v>78</v>
      </c>
      <c r="F135" s="370"/>
      <c r="G135" s="369" t="s">
        <v>79</v>
      </c>
      <c r="H135" s="370"/>
      <c r="I135" s="129" t="s">
        <v>80</v>
      </c>
      <c r="J135" s="129" t="s">
        <v>81</v>
      </c>
    </row>
    <row r="136" spans="1:10" x14ac:dyDescent="0.2">
      <c r="A136" s="367" t="s">
        <v>110</v>
      </c>
      <c r="B136" s="367"/>
      <c r="C136" s="367"/>
      <c r="D136" s="367"/>
      <c r="E136" s="367"/>
      <c r="F136" s="367"/>
      <c r="G136" s="367"/>
      <c r="H136" s="367"/>
      <c r="I136" s="367"/>
      <c r="J136" s="131">
        <v>0</v>
      </c>
    </row>
    <row r="137" spans="1:10" x14ac:dyDescent="0.2">
      <c r="A137" s="368"/>
      <c r="B137" s="368"/>
      <c r="C137" s="368"/>
      <c r="D137" s="368"/>
      <c r="E137" s="368"/>
      <c r="F137" s="368"/>
      <c r="G137" s="368"/>
      <c r="H137" s="368"/>
      <c r="I137" s="368"/>
      <c r="J137" s="368"/>
    </row>
    <row r="138" spans="1:10" ht="28.5" x14ac:dyDescent="0.2">
      <c r="A138" s="127" t="s">
        <v>104</v>
      </c>
      <c r="B138" s="128" t="s">
        <v>75</v>
      </c>
      <c r="C138" s="129" t="s">
        <v>89</v>
      </c>
      <c r="D138" s="129" t="s">
        <v>82</v>
      </c>
      <c r="E138" s="369" t="s">
        <v>83</v>
      </c>
      <c r="F138" s="370"/>
      <c r="G138" s="371" t="s">
        <v>84</v>
      </c>
      <c r="H138" s="371"/>
      <c r="I138" s="371"/>
      <c r="J138" s="129" t="s">
        <v>81</v>
      </c>
    </row>
    <row r="139" spans="1:10" x14ac:dyDescent="0.2">
      <c r="A139" s="148" t="s">
        <v>152</v>
      </c>
      <c r="B139" s="183">
        <v>88309</v>
      </c>
      <c r="C139" s="150" t="s">
        <v>101</v>
      </c>
      <c r="D139" s="184">
        <v>0.86739999999999995</v>
      </c>
      <c r="E139" s="406">
        <v>20.93</v>
      </c>
      <c r="F139" s="407"/>
      <c r="G139" s="384">
        <v>2.2999999999999998</v>
      </c>
      <c r="H139" s="385"/>
      <c r="I139" s="386"/>
      <c r="J139" s="185">
        <f>TRUNC(G139*E139,2)</f>
        <v>48.13</v>
      </c>
    </row>
    <row r="140" spans="1:10" x14ac:dyDescent="0.2">
      <c r="A140" s="133" t="s">
        <v>102</v>
      </c>
      <c r="B140" s="134">
        <v>88316</v>
      </c>
      <c r="C140" s="139" t="s">
        <v>101</v>
      </c>
      <c r="D140" s="153">
        <v>0.86739999999999995</v>
      </c>
      <c r="E140" s="364">
        <v>14.98</v>
      </c>
      <c r="F140" s="365"/>
      <c r="G140" s="390">
        <v>2.2999999999999998</v>
      </c>
      <c r="H140" s="391"/>
      <c r="I140" s="392"/>
      <c r="J140" s="185">
        <f>TRUNC(G140*E140,2)</f>
        <v>34.450000000000003</v>
      </c>
    </row>
    <row r="141" spans="1:10" x14ac:dyDescent="0.2">
      <c r="A141" s="136"/>
      <c r="B141" s="136"/>
      <c r="C141" s="136"/>
      <c r="D141" s="136"/>
      <c r="E141" s="136"/>
      <c r="F141" s="136"/>
      <c r="G141" s="136"/>
      <c r="H141" s="136"/>
      <c r="I141" s="137" t="s">
        <v>110</v>
      </c>
      <c r="J141" s="131">
        <f>SUM(J139:J140)</f>
        <v>82.580000000000013</v>
      </c>
    </row>
    <row r="142" spans="1:10" x14ac:dyDescent="0.2">
      <c r="A142" s="383"/>
      <c r="B142" s="383"/>
      <c r="C142" s="383"/>
      <c r="D142" s="383"/>
      <c r="E142" s="383"/>
      <c r="F142" s="383"/>
      <c r="G142" s="383"/>
      <c r="H142" s="383"/>
      <c r="I142" s="383"/>
      <c r="J142" s="383"/>
    </row>
    <row r="143" spans="1:10" ht="28.5" x14ac:dyDescent="0.2">
      <c r="A143" s="127" t="s">
        <v>105</v>
      </c>
      <c r="B143" s="128" t="s">
        <v>75</v>
      </c>
      <c r="C143" s="129" t="s">
        <v>40</v>
      </c>
      <c r="D143" s="129" t="s">
        <v>85</v>
      </c>
      <c r="E143" s="369" t="s">
        <v>86</v>
      </c>
      <c r="F143" s="370"/>
      <c r="G143" s="371" t="s">
        <v>87</v>
      </c>
      <c r="H143" s="371"/>
      <c r="I143" s="371"/>
      <c r="J143" s="129" t="s">
        <v>88</v>
      </c>
    </row>
    <row r="144" spans="1:10" x14ac:dyDescent="0.2">
      <c r="A144" s="136"/>
      <c r="B144" s="136"/>
      <c r="C144" s="136"/>
      <c r="D144" s="136"/>
      <c r="E144" s="136"/>
      <c r="F144" s="136"/>
      <c r="G144" s="136"/>
      <c r="H144" s="136"/>
      <c r="I144" s="137" t="s">
        <v>110</v>
      </c>
      <c r="J144" s="142">
        <v>0</v>
      </c>
    </row>
    <row r="145" spans="1:10" x14ac:dyDescent="0.2">
      <c r="A145" s="383"/>
      <c r="B145" s="383"/>
      <c r="C145" s="383"/>
      <c r="D145" s="383"/>
      <c r="E145" s="383"/>
      <c r="F145" s="383"/>
      <c r="G145" s="383"/>
      <c r="H145" s="383"/>
      <c r="I145" s="383"/>
      <c r="J145" s="383"/>
    </row>
    <row r="146" spans="1:10" x14ac:dyDescent="0.2">
      <c r="A146" s="394" t="s">
        <v>106</v>
      </c>
      <c r="B146" s="395"/>
      <c r="C146" s="395"/>
      <c r="D146" s="395"/>
      <c r="E146" s="395"/>
      <c r="F146" s="395"/>
      <c r="G146" s="395"/>
      <c r="H146" s="396"/>
      <c r="I146" s="402">
        <f>SUM(J136,J141,J144)</f>
        <v>82.580000000000013</v>
      </c>
      <c r="J146" s="403"/>
    </row>
    <row r="147" spans="1:10" x14ac:dyDescent="0.2">
      <c r="A147" s="375"/>
      <c r="B147" s="375"/>
      <c r="C147" s="375"/>
      <c r="D147" s="375"/>
      <c r="E147" s="375"/>
      <c r="F147" s="375"/>
      <c r="G147" s="375"/>
      <c r="H147" s="375"/>
      <c r="I147" s="375"/>
      <c r="J147" s="375"/>
    </row>
    <row r="148" spans="1:10" ht="28.5" x14ac:dyDescent="0.2">
      <c r="A148" s="127" t="s">
        <v>107</v>
      </c>
      <c r="B148" s="128" t="s">
        <v>75</v>
      </c>
      <c r="C148" s="129" t="s">
        <v>89</v>
      </c>
      <c r="D148" s="129" t="s">
        <v>90</v>
      </c>
      <c r="E148" s="369" t="s">
        <v>84</v>
      </c>
      <c r="F148" s="389"/>
      <c r="G148" s="389"/>
      <c r="H148" s="370"/>
      <c r="I148" s="371" t="s">
        <v>90</v>
      </c>
      <c r="J148" s="371"/>
    </row>
    <row r="149" spans="1:10" ht="42.75" x14ac:dyDescent="0.2">
      <c r="A149" s="148" t="s">
        <v>149</v>
      </c>
      <c r="B149" s="186">
        <v>12532</v>
      </c>
      <c r="C149" s="191" t="s">
        <v>89</v>
      </c>
      <c r="D149" s="151">
        <v>51.16</v>
      </c>
      <c r="E149" s="384">
        <v>2.4</v>
      </c>
      <c r="F149" s="385"/>
      <c r="G149" s="385"/>
      <c r="H149" s="386"/>
      <c r="I149" s="412">
        <f>TRUNC(E149*D149,2)</f>
        <v>122.78</v>
      </c>
      <c r="J149" s="412"/>
    </row>
    <row r="150" spans="1:10" ht="42.75" x14ac:dyDescent="0.2">
      <c r="A150" s="148" t="s">
        <v>150</v>
      </c>
      <c r="B150" s="186">
        <v>88631</v>
      </c>
      <c r="C150" s="191" t="s">
        <v>10</v>
      </c>
      <c r="D150" s="151">
        <v>353.26</v>
      </c>
      <c r="E150" s="384">
        <v>8.4500000000000006E-2</v>
      </c>
      <c r="F150" s="385"/>
      <c r="G150" s="385"/>
      <c r="H150" s="386"/>
      <c r="I150" s="412">
        <f t="shared" ref="I150:I151" si="3">TRUNC(E150*D150,2)</f>
        <v>29.85</v>
      </c>
      <c r="J150" s="412"/>
    </row>
    <row r="151" spans="1:10" ht="28.5" x14ac:dyDescent="0.2">
      <c r="A151" s="148" t="s">
        <v>151</v>
      </c>
      <c r="B151" s="186">
        <v>11241</v>
      </c>
      <c r="C151" s="191" t="s">
        <v>89</v>
      </c>
      <c r="D151" s="151">
        <v>162.35</v>
      </c>
      <c r="E151" s="384">
        <v>1</v>
      </c>
      <c r="F151" s="385"/>
      <c r="G151" s="385"/>
      <c r="H151" s="386"/>
      <c r="I151" s="412">
        <f t="shared" si="3"/>
        <v>162.35</v>
      </c>
      <c r="J151" s="412"/>
    </row>
    <row r="152" spans="1:10" x14ac:dyDescent="0.2">
      <c r="A152" s="136"/>
      <c r="B152" s="136"/>
      <c r="C152" s="136"/>
      <c r="D152" s="136"/>
      <c r="E152" s="136"/>
      <c r="F152" s="136"/>
      <c r="G152" s="136"/>
      <c r="H152" s="136"/>
      <c r="I152" s="141" t="s">
        <v>110</v>
      </c>
      <c r="J152" s="187">
        <f>SUM(I149:J151)</f>
        <v>314.98</v>
      </c>
    </row>
    <row r="153" spans="1:10" x14ac:dyDescent="0.2">
      <c r="A153" s="383"/>
      <c r="B153" s="383"/>
      <c r="C153" s="383"/>
      <c r="D153" s="383"/>
      <c r="E153" s="383"/>
      <c r="F153" s="383"/>
      <c r="G153" s="383"/>
      <c r="H153" s="383"/>
      <c r="I153" s="383"/>
      <c r="J153" s="383"/>
    </row>
    <row r="154" spans="1:10" ht="28.5" x14ac:dyDescent="0.2">
      <c r="A154" s="127" t="s">
        <v>108</v>
      </c>
      <c r="B154" s="128" t="s">
        <v>75</v>
      </c>
      <c r="C154" s="129" t="s">
        <v>89</v>
      </c>
      <c r="D154" s="129" t="s">
        <v>90</v>
      </c>
      <c r="E154" s="369" t="s">
        <v>84</v>
      </c>
      <c r="F154" s="389"/>
      <c r="G154" s="389"/>
      <c r="H154" s="370"/>
      <c r="I154" s="371" t="s">
        <v>90</v>
      </c>
      <c r="J154" s="371"/>
    </row>
    <row r="155" spans="1:10" x14ac:dyDescent="0.2">
      <c r="A155" s="136"/>
      <c r="B155" s="136"/>
      <c r="C155" s="136"/>
      <c r="D155" s="136"/>
      <c r="E155" s="136"/>
      <c r="F155" s="136"/>
      <c r="G155" s="136"/>
      <c r="H155" s="136"/>
      <c r="I155" s="141" t="s">
        <v>110</v>
      </c>
      <c r="J155" s="142">
        <v>0</v>
      </c>
    </row>
    <row r="156" spans="1:10" x14ac:dyDescent="0.2">
      <c r="A156" s="383"/>
      <c r="B156" s="383"/>
      <c r="C156" s="383"/>
      <c r="D156" s="383"/>
      <c r="E156" s="383"/>
      <c r="F156" s="383"/>
      <c r="G156" s="383"/>
      <c r="H156" s="383"/>
      <c r="I156" s="383"/>
      <c r="J156" s="383"/>
    </row>
    <row r="157" spans="1:10" ht="28.5" x14ac:dyDescent="0.2">
      <c r="A157" s="143" t="s">
        <v>109</v>
      </c>
      <c r="B157" s="144" t="s">
        <v>75</v>
      </c>
      <c r="C157" s="145" t="s">
        <v>89</v>
      </c>
      <c r="D157" s="145" t="s">
        <v>91</v>
      </c>
      <c r="E157" s="145" t="s">
        <v>92</v>
      </c>
      <c r="F157" s="145" t="s">
        <v>93</v>
      </c>
      <c r="G157" s="145" t="s">
        <v>94</v>
      </c>
      <c r="H157" s="145" t="s">
        <v>88</v>
      </c>
      <c r="I157" s="145" t="s">
        <v>84</v>
      </c>
      <c r="J157" s="145" t="s">
        <v>95</v>
      </c>
    </row>
    <row r="158" spans="1:10" x14ac:dyDescent="0.2">
      <c r="A158" s="136"/>
      <c r="B158" s="136"/>
      <c r="C158" s="136"/>
      <c r="D158" s="136"/>
      <c r="E158" s="136"/>
      <c r="F158" s="136"/>
      <c r="G158" s="136"/>
      <c r="H158" s="136"/>
      <c r="I158" s="141" t="s">
        <v>110</v>
      </c>
      <c r="J158" s="142">
        <v>0</v>
      </c>
    </row>
    <row r="159" spans="1:10" x14ac:dyDescent="0.2">
      <c r="A159" s="383"/>
      <c r="B159" s="383"/>
      <c r="C159" s="383"/>
      <c r="D159" s="383"/>
      <c r="E159" s="383"/>
      <c r="F159" s="383"/>
      <c r="G159" s="383"/>
      <c r="H159" s="383"/>
      <c r="I159" s="383"/>
      <c r="J159" s="383"/>
    </row>
    <row r="160" spans="1:10" x14ac:dyDescent="0.2">
      <c r="A160" s="394" t="s">
        <v>111</v>
      </c>
      <c r="B160" s="395"/>
      <c r="C160" s="395"/>
      <c r="D160" s="395"/>
      <c r="E160" s="395"/>
      <c r="F160" s="395"/>
      <c r="G160" s="395"/>
      <c r="H160" s="396"/>
      <c r="I160" s="411">
        <f>I146+J152+J155+J158</f>
        <v>397.56000000000006</v>
      </c>
      <c r="J160" s="411"/>
    </row>
    <row r="161" spans="1:10" x14ac:dyDescent="0.2">
      <c r="A161" s="394" t="s">
        <v>112</v>
      </c>
      <c r="B161" s="395"/>
      <c r="C161" s="395"/>
      <c r="D161" s="395"/>
      <c r="E161" s="395"/>
      <c r="F161" s="395"/>
      <c r="G161" s="395"/>
      <c r="H161" s="396"/>
      <c r="I161" s="397">
        <f>TRUNC(I160*0.2616,2)</f>
        <v>104</v>
      </c>
      <c r="J161" s="397"/>
    </row>
    <row r="162" spans="1:10" x14ac:dyDescent="0.2">
      <c r="A162" s="394" t="s">
        <v>96</v>
      </c>
      <c r="B162" s="395"/>
      <c r="C162" s="395"/>
      <c r="D162" s="395"/>
      <c r="E162" s="395"/>
      <c r="F162" s="395"/>
      <c r="G162" s="395"/>
      <c r="H162" s="396"/>
      <c r="I162" s="411">
        <f>I160+I161</f>
        <v>501.56000000000006</v>
      </c>
      <c r="J162" s="411"/>
    </row>
    <row r="163" spans="1:10" x14ac:dyDescent="0.2">
      <c r="A163" s="401"/>
      <c r="B163" s="401"/>
      <c r="C163" s="401"/>
      <c r="D163" s="401"/>
      <c r="E163" s="401"/>
      <c r="F163" s="401"/>
      <c r="G163" s="401"/>
      <c r="H163" s="401"/>
      <c r="I163" s="401"/>
      <c r="J163" s="401"/>
    </row>
    <row r="164" spans="1:10" x14ac:dyDescent="0.2">
      <c r="A164" s="405" t="s">
        <v>157</v>
      </c>
      <c r="B164" s="405"/>
      <c r="C164" s="405"/>
      <c r="D164" s="405"/>
      <c r="E164" s="405"/>
      <c r="F164" s="405"/>
      <c r="G164" s="405"/>
      <c r="H164" s="400" t="s">
        <v>156</v>
      </c>
      <c r="I164" s="400"/>
      <c r="J164" s="181" t="s">
        <v>125</v>
      </c>
    </row>
    <row r="165" spans="1:10" ht="28.5" x14ac:dyDescent="0.2">
      <c r="A165" s="127" t="s">
        <v>103</v>
      </c>
      <c r="B165" s="128" t="s">
        <v>75</v>
      </c>
      <c r="C165" s="129" t="s">
        <v>76</v>
      </c>
      <c r="D165" s="129" t="s">
        <v>77</v>
      </c>
      <c r="E165" s="369" t="s">
        <v>78</v>
      </c>
      <c r="F165" s="370"/>
      <c r="G165" s="369" t="s">
        <v>79</v>
      </c>
      <c r="H165" s="370"/>
      <c r="I165" s="129" t="s">
        <v>80</v>
      </c>
      <c r="J165" s="129" t="s">
        <v>81</v>
      </c>
    </row>
    <row r="166" spans="1:10" x14ac:dyDescent="0.2">
      <c r="A166" s="367" t="s">
        <v>110</v>
      </c>
      <c r="B166" s="367"/>
      <c r="C166" s="367"/>
      <c r="D166" s="367"/>
      <c r="E166" s="367"/>
      <c r="F166" s="367"/>
      <c r="G166" s="367"/>
      <c r="H166" s="367"/>
      <c r="I166" s="367"/>
      <c r="J166" s="131">
        <v>0</v>
      </c>
    </row>
    <row r="167" spans="1:10" x14ac:dyDescent="0.2">
      <c r="A167" s="368"/>
      <c r="B167" s="368"/>
      <c r="C167" s="368"/>
      <c r="D167" s="368"/>
      <c r="E167" s="368"/>
      <c r="F167" s="368"/>
      <c r="G167" s="368"/>
      <c r="H167" s="368"/>
      <c r="I167" s="368"/>
      <c r="J167" s="368"/>
    </row>
    <row r="168" spans="1:10" ht="28.5" x14ac:dyDescent="0.2">
      <c r="A168" s="127" t="s">
        <v>104</v>
      </c>
      <c r="B168" s="128" t="s">
        <v>75</v>
      </c>
      <c r="C168" s="129" t="s">
        <v>89</v>
      </c>
      <c r="D168" s="129" t="s">
        <v>82</v>
      </c>
      <c r="E168" s="369" t="s">
        <v>83</v>
      </c>
      <c r="F168" s="370"/>
      <c r="G168" s="371" t="s">
        <v>84</v>
      </c>
      <c r="H168" s="371"/>
      <c r="I168" s="371"/>
      <c r="J168" s="129" t="s">
        <v>81</v>
      </c>
    </row>
    <row r="169" spans="1:10" x14ac:dyDescent="0.2">
      <c r="A169" s="133" t="s">
        <v>102</v>
      </c>
      <c r="B169" s="134">
        <v>88316</v>
      </c>
      <c r="C169" s="139" t="s">
        <v>101</v>
      </c>
      <c r="D169" s="153">
        <v>0.86739999999999995</v>
      </c>
      <c r="E169" s="364">
        <v>14.98</v>
      </c>
      <c r="F169" s="365"/>
      <c r="G169" s="366">
        <v>0.25</v>
      </c>
      <c r="H169" s="366"/>
      <c r="I169" s="366"/>
      <c r="J169" s="134">
        <f>TRUNC(G169*E169,2)</f>
        <v>3.74</v>
      </c>
    </row>
    <row r="170" spans="1:10" x14ac:dyDescent="0.2">
      <c r="A170" s="136"/>
      <c r="B170" s="136"/>
      <c r="C170" s="136"/>
      <c r="D170" s="136"/>
      <c r="E170" s="136"/>
      <c r="F170" s="136"/>
      <c r="G170" s="136"/>
      <c r="H170" s="136"/>
      <c r="I170" s="137" t="s">
        <v>110</v>
      </c>
      <c r="J170" s="131">
        <f>SUM(J169:J169)</f>
        <v>3.74</v>
      </c>
    </row>
    <row r="171" spans="1:10" x14ac:dyDescent="0.2">
      <c r="A171" s="383"/>
      <c r="B171" s="383"/>
      <c r="C171" s="383"/>
      <c r="D171" s="383"/>
      <c r="E171" s="383"/>
      <c r="F171" s="383"/>
      <c r="G171" s="383"/>
      <c r="H171" s="383"/>
      <c r="I171" s="383"/>
      <c r="J171" s="383"/>
    </row>
    <row r="172" spans="1:10" ht="28.5" x14ac:dyDescent="0.2">
      <c r="A172" s="127" t="s">
        <v>105</v>
      </c>
      <c r="B172" s="128" t="s">
        <v>75</v>
      </c>
      <c r="C172" s="129" t="s">
        <v>40</v>
      </c>
      <c r="D172" s="129" t="s">
        <v>85</v>
      </c>
      <c r="E172" s="369" t="s">
        <v>86</v>
      </c>
      <c r="F172" s="370"/>
      <c r="G172" s="371" t="s">
        <v>87</v>
      </c>
      <c r="H172" s="371"/>
      <c r="I172" s="371"/>
      <c r="J172" s="129" t="s">
        <v>88</v>
      </c>
    </row>
    <row r="173" spans="1:10" x14ac:dyDescent="0.2">
      <c r="A173" s="136"/>
      <c r="B173" s="136"/>
      <c r="C173" s="136"/>
      <c r="D173" s="136"/>
      <c r="E173" s="136"/>
      <c r="F173" s="136"/>
      <c r="G173" s="136"/>
      <c r="H173" s="136"/>
      <c r="I173" s="137" t="s">
        <v>110</v>
      </c>
      <c r="J173" s="142">
        <v>0</v>
      </c>
    </row>
    <row r="174" spans="1:10" x14ac:dyDescent="0.2">
      <c r="A174" s="383"/>
      <c r="B174" s="383"/>
      <c r="C174" s="383"/>
      <c r="D174" s="383"/>
      <c r="E174" s="383"/>
      <c r="F174" s="383"/>
      <c r="G174" s="383"/>
      <c r="H174" s="383"/>
      <c r="I174" s="383"/>
      <c r="J174" s="383"/>
    </row>
    <row r="175" spans="1:10" x14ac:dyDescent="0.2">
      <c r="A175" s="394" t="s">
        <v>106</v>
      </c>
      <c r="B175" s="395"/>
      <c r="C175" s="395"/>
      <c r="D175" s="395"/>
      <c r="E175" s="395"/>
      <c r="F175" s="395"/>
      <c r="G175" s="395"/>
      <c r="H175" s="396"/>
      <c r="I175" s="402">
        <f>SUM(J166,J170,J173)</f>
        <v>3.74</v>
      </c>
      <c r="J175" s="403"/>
    </row>
    <row r="176" spans="1:10" x14ac:dyDescent="0.2">
      <c r="A176" s="375"/>
      <c r="B176" s="375"/>
      <c r="C176" s="375"/>
      <c r="D176" s="375"/>
      <c r="E176" s="375"/>
      <c r="F176" s="375"/>
      <c r="G176" s="375"/>
      <c r="H176" s="375"/>
      <c r="I176" s="375"/>
      <c r="J176" s="375"/>
    </row>
    <row r="177" spans="1:10" ht="28.5" x14ac:dyDescent="0.2">
      <c r="A177" s="127" t="s">
        <v>107</v>
      </c>
      <c r="B177" s="128" t="s">
        <v>75</v>
      </c>
      <c r="C177" s="129" t="s">
        <v>89</v>
      </c>
      <c r="D177" s="129" t="s">
        <v>90</v>
      </c>
      <c r="E177" s="369" t="s">
        <v>84</v>
      </c>
      <c r="F177" s="389"/>
      <c r="G177" s="389"/>
      <c r="H177" s="370"/>
      <c r="I177" s="371" t="s">
        <v>90</v>
      </c>
      <c r="J177" s="371"/>
    </row>
    <row r="178" spans="1:10" ht="28.5" x14ac:dyDescent="0.2">
      <c r="A178" s="148" t="s">
        <v>171</v>
      </c>
      <c r="B178" s="186">
        <v>1824</v>
      </c>
      <c r="C178" s="150" t="s">
        <v>89</v>
      </c>
      <c r="D178" s="151">
        <v>76.540000000000006</v>
      </c>
      <c r="E178" s="384">
        <v>4</v>
      </c>
      <c r="F178" s="385"/>
      <c r="G178" s="385"/>
      <c r="H178" s="386"/>
      <c r="I178" s="404">
        <f t="shared" ref="I178" si="4">TRUNC(E178*D178,2)</f>
        <v>306.16000000000003</v>
      </c>
      <c r="J178" s="404"/>
    </row>
    <row r="179" spans="1:10" ht="28.5" x14ac:dyDescent="0.2">
      <c r="A179" s="148" t="s">
        <v>119</v>
      </c>
      <c r="B179" s="186">
        <v>36373</v>
      </c>
      <c r="C179" s="150" t="s">
        <v>6</v>
      </c>
      <c r="D179" s="151">
        <v>30.17</v>
      </c>
      <c r="E179" s="384">
        <v>3.2</v>
      </c>
      <c r="F179" s="385"/>
      <c r="G179" s="385"/>
      <c r="H179" s="386"/>
      <c r="I179" s="404">
        <f>TRUNC(E179*D179,2)</f>
        <v>96.54</v>
      </c>
      <c r="J179" s="404"/>
    </row>
    <row r="180" spans="1:10" ht="28.5" x14ac:dyDescent="0.2">
      <c r="A180" s="148" t="s">
        <v>164</v>
      </c>
      <c r="B180" s="192" t="s">
        <v>163</v>
      </c>
      <c r="C180" s="191" t="s">
        <v>89</v>
      </c>
      <c r="D180" s="151">
        <v>40.54</v>
      </c>
      <c r="E180" s="384">
        <v>2</v>
      </c>
      <c r="F180" s="385"/>
      <c r="G180" s="385"/>
      <c r="H180" s="386"/>
      <c r="I180" s="412">
        <f t="shared" ref="I180" si="5">TRUNC(E180*D180,2)</f>
        <v>81.08</v>
      </c>
      <c r="J180" s="412"/>
    </row>
    <row r="181" spans="1:10" ht="28.5" x14ac:dyDescent="0.2">
      <c r="A181" s="148" t="s">
        <v>166</v>
      </c>
      <c r="B181" s="192" t="s">
        <v>165</v>
      </c>
      <c r="C181" s="191" t="s">
        <v>89</v>
      </c>
      <c r="D181" s="151">
        <v>243.14</v>
      </c>
      <c r="E181" s="384">
        <v>1</v>
      </c>
      <c r="F181" s="385"/>
      <c r="G181" s="385"/>
      <c r="H181" s="386"/>
      <c r="I181" s="412">
        <f t="shared" ref="I181" si="6">TRUNC(E181*D181,2)</f>
        <v>243.14</v>
      </c>
      <c r="J181" s="412"/>
    </row>
    <row r="182" spans="1:10" ht="42.75" x14ac:dyDescent="0.2">
      <c r="A182" s="148" t="s">
        <v>99</v>
      </c>
      <c r="B182" s="149">
        <v>20078</v>
      </c>
      <c r="C182" s="150" t="s">
        <v>5</v>
      </c>
      <c r="D182" s="151">
        <v>20.6</v>
      </c>
      <c r="E182" s="384">
        <v>7.4999999999999997E-3</v>
      </c>
      <c r="F182" s="385"/>
      <c r="G182" s="385"/>
      <c r="H182" s="386"/>
      <c r="I182" s="412">
        <f t="shared" ref="I182" si="7">TRUNC(E182*D182,2)</f>
        <v>0.15</v>
      </c>
      <c r="J182" s="412"/>
    </row>
    <row r="183" spans="1:10" x14ac:dyDescent="0.2">
      <c r="A183" s="136"/>
      <c r="B183" s="136"/>
      <c r="C183" s="136"/>
      <c r="D183" s="136"/>
      <c r="E183" s="136"/>
      <c r="F183" s="136"/>
      <c r="G183" s="136"/>
      <c r="H183" s="136"/>
      <c r="I183" s="141" t="s">
        <v>110</v>
      </c>
      <c r="J183" s="187">
        <f>SUM(I178:J182)</f>
        <v>727.07</v>
      </c>
    </row>
    <row r="184" spans="1:10" x14ac:dyDescent="0.2">
      <c r="A184" s="383"/>
      <c r="B184" s="383"/>
      <c r="C184" s="383"/>
      <c r="D184" s="383"/>
      <c r="E184" s="383"/>
      <c r="F184" s="383"/>
      <c r="G184" s="383"/>
      <c r="H184" s="383"/>
      <c r="I184" s="383"/>
      <c r="J184" s="383"/>
    </row>
    <row r="185" spans="1:10" ht="28.5" x14ac:dyDescent="0.2">
      <c r="A185" s="127" t="s">
        <v>108</v>
      </c>
      <c r="B185" s="128" t="s">
        <v>75</v>
      </c>
      <c r="C185" s="129" t="s">
        <v>89</v>
      </c>
      <c r="D185" s="129" t="s">
        <v>90</v>
      </c>
      <c r="E185" s="369" t="s">
        <v>84</v>
      </c>
      <c r="F185" s="389"/>
      <c r="G185" s="389"/>
      <c r="H185" s="370"/>
      <c r="I185" s="371" t="s">
        <v>90</v>
      </c>
      <c r="J185" s="371"/>
    </row>
    <row r="186" spans="1:10" x14ac:dyDescent="0.2">
      <c r="A186" s="136"/>
      <c r="B186" s="136"/>
      <c r="C186" s="136"/>
      <c r="D186" s="136"/>
      <c r="E186" s="136"/>
      <c r="F186" s="136"/>
      <c r="G186" s="136"/>
      <c r="H186" s="136"/>
      <c r="I186" s="141" t="s">
        <v>110</v>
      </c>
      <c r="J186" s="142">
        <v>0</v>
      </c>
    </row>
    <row r="187" spans="1:10" x14ac:dyDescent="0.2">
      <c r="A187" s="383"/>
      <c r="B187" s="383"/>
      <c r="C187" s="383"/>
      <c r="D187" s="383"/>
      <c r="E187" s="383"/>
      <c r="F187" s="383"/>
      <c r="G187" s="383"/>
      <c r="H187" s="383"/>
      <c r="I187" s="383"/>
      <c r="J187" s="383"/>
    </row>
    <row r="188" spans="1:10" ht="28.5" x14ac:dyDescent="0.2">
      <c r="A188" s="143" t="s">
        <v>109</v>
      </c>
      <c r="B188" s="144" t="s">
        <v>75</v>
      </c>
      <c r="C188" s="145" t="s">
        <v>89</v>
      </c>
      <c r="D188" s="145" t="s">
        <v>91</v>
      </c>
      <c r="E188" s="145" t="s">
        <v>92</v>
      </c>
      <c r="F188" s="145" t="s">
        <v>93</v>
      </c>
      <c r="G188" s="145" t="s">
        <v>94</v>
      </c>
      <c r="H188" s="145" t="s">
        <v>88</v>
      </c>
      <c r="I188" s="145" t="s">
        <v>84</v>
      </c>
      <c r="J188" s="145" t="s">
        <v>95</v>
      </c>
    </row>
    <row r="189" spans="1:10" x14ac:dyDescent="0.2">
      <c r="A189" s="136"/>
      <c r="B189" s="136"/>
      <c r="C189" s="136"/>
      <c r="D189" s="136"/>
      <c r="E189" s="136"/>
      <c r="F189" s="136"/>
      <c r="G189" s="136"/>
      <c r="H189" s="136"/>
      <c r="I189" s="141" t="s">
        <v>110</v>
      </c>
      <c r="J189" s="142">
        <v>0</v>
      </c>
    </row>
    <row r="190" spans="1:10" x14ac:dyDescent="0.2">
      <c r="A190" s="383"/>
      <c r="B190" s="383"/>
      <c r="C190" s="383"/>
      <c r="D190" s="383"/>
      <c r="E190" s="383"/>
      <c r="F190" s="383"/>
      <c r="G190" s="383"/>
      <c r="H190" s="383"/>
      <c r="I190" s="383"/>
      <c r="J190" s="383"/>
    </row>
    <row r="191" spans="1:10" x14ac:dyDescent="0.2">
      <c r="A191" s="394" t="s">
        <v>111</v>
      </c>
      <c r="B191" s="395"/>
      <c r="C191" s="395"/>
      <c r="D191" s="395"/>
      <c r="E191" s="395"/>
      <c r="F191" s="395"/>
      <c r="G191" s="395"/>
      <c r="H191" s="396"/>
      <c r="I191" s="411">
        <f>I175+J183+J186+J189</f>
        <v>730.81000000000006</v>
      </c>
      <c r="J191" s="411"/>
    </row>
    <row r="192" spans="1:10" x14ac:dyDescent="0.2">
      <c r="A192" s="394" t="s">
        <v>112</v>
      </c>
      <c r="B192" s="395"/>
      <c r="C192" s="395"/>
      <c r="D192" s="395"/>
      <c r="E192" s="395"/>
      <c r="F192" s="395"/>
      <c r="G192" s="395"/>
      <c r="H192" s="396"/>
      <c r="I192" s="397">
        <f>TRUNC(I191*0.2616,2)</f>
        <v>191.17</v>
      </c>
      <c r="J192" s="397"/>
    </row>
    <row r="193" spans="1:10" x14ac:dyDescent="0.2">
      <c r="A193" s="394" t="s">
        <v>96</v>
      </c>
      <c r="B193" s="395"/>
      <c r="C193" s="395"/>
      <c r="D193" s="395"/>
      <c r="E193" s="395"/>
      <c r="F193" s="395"/>
      <c r="G193" s="395"/>
      <c r="H193" s="396"/>
      <c r="I193" s="411">
        <f>I191+I192</f>
        <v>921.98</v>
      </c>
      <c r="J193" s="411"/>
    </row>
    <row r="194" spans="1:10" x14ac:dyDescent="0.2">
      <c r="A194" s="401"/>
      <c r="B194" s="401"/>
      <c r="C194" s="401"/>
      <c r="D194" s="401"/>
      <c r="E194" s="401"/>
      <c r="F194" s="401"/>
      <c r="G194" s="401"/>
      <c r="H194" s="401"/>
      <c r="I194" s="401"/>
      <c r="J194" s="401"/>
    </row>
    <row r="195" spans="1:10" x14ac:dyDescent="0.2">
      <c r="A195" s="405" t="s">
        <v>167</v>
      </c>
      <c r="B195" s="405"/>
      <c r="C195" s="405"/>
      <c r="D195" s="405"/>
      <c r="E195" s="405"/>
      <c r="F195" s="405"/>
      <c r="G195" s="405"/>
      <c r="H195" s="400" t="s">
        <v>168</v>
      </c>
      <c r="I195" s="400"/>
      <c r="J195" s="181" t="s">
        <v>125</v>
      </c>
    </row>
    <row r="196" spans="1:10" ht="28.5" x14ac:dyDescent="0.2">
      <c r="A196" s="127" t="s">
        <v>103</v>
      </c>
      <c r="B196" s="128" t="s">
        <v>75</v>
      </c>
      <c r="C196" s="129" t="s">
        <v>76</v>
      </c>
      <c r="D196" s="129" t="s">
        <v>77</v>
      </c>
      <c r="E196" s="369" t="s">
        <v>78</v>
      </c>
      <c r="F196" s="370"/>
      <c r="G196" s="369" t="s">
        <v>79</v>
      </c>
      <c r="H196" s="370"/>
      <c r="I196" s="129" t="s">
        <v>80</v>
      </c>
      <c r="J196" s="129" t="s">
        <v>81</v>
      </c>
    </row>
    <row r="197" spans="1:10" x14ac:dyDescent="0.2">
      <c r="A197" s="367" t="s">
        <v>110</v>
      </c>
      <c r="B197" s="367"/>
      <c r="C197" s="367"/>
      <c r="D197" s="367"/>
      <c r="E197" s="367"/>
      <c r="F197" s="367"/>
      <c r="G197" s="367"/>
      <c r="H197" s="367"/>
      <c r="I197" s="367"/>
      <c r="J197" s="131">
        <v>0</v>
      </c>
    </row>
    <row r="198" spans="1:10" x14ac:dyDescent="0.2">
      <c r="A198" s="368"/>
      <c r="B198" s="368"/>
      <c r="C198" s="368"/>
      <c r="D198" s="368"/>
      <c r="E198" s="368"/>
      <c r="F198" s="368"/>
      <c r="G198" s="368"/>
      <c r="H198" s="368"/>
      <c r="I198" s="368"/>
      <c r="J198" s="368"/>
    </row>
    <row r="199" spans="1:10" ht="28.5" x14ac:dyDescent="0.2">
      <c r="A199" s="127" t="s">
        <v>104</v>
      </c>
      <c r="B199" s="128" t="s">
        <v>75</v>
      </c>
      <c r="C199" s="129" t="s">
        <v>89</v>
      </c>
      <c r="D199" s="129" t="s">
        <v>82</v>
      </c>
      <c r="E199" s="369" t="s">
        <v>83</v>
      </c>
      <c r="F199" s="370"/>
      <c r="G199" s="371" t="s">
        <v>84</v>
      </c>
      <c r="H199" s="371"/>
      <c r="I199" s="371"/>
      <c r="J199" s="129" t="s">
        <v>81</v>
      </c>
    </row>
    <row r="200" spans="1:10" x14ac:dyDescent="0.2">
      <c r="A200" s="133" t="s">
        <v>102</v>
      </c>
      <c r="B200" s="134">
        <v>88316</v>
      </c>
      <c r="C200" s="139" t="s">
        <v>101</v>
      </c>
      <c r="D200" s="153">
        <v>0.86739999999999995</v>
      </c>
      <c r="E200" s="364">
        <v>14.98</v>
      </c>
      <c r="F200" s="365"/>
      <c r="G200" s="366">
        <v>0.25</v>
      </c>
      <c r="H200" s="366"/>
      <c r="I200" s="366"/>
      <c r="J200" s="134">
        <f>TRUNC(G200*E200,2)</f>
        <v>3.74</v>
      </c>
    </row>
    <row r="201" spans="1:10" x14ac:dyDescent="0.2">
      <c r="A201" s="136"/>
      <c r="B201" s="136"/>
      <c r="C201" s="136"/>
      <c r="D201" s="136"/>
      <c r="E201" s="136"/>
      <c r="F201" s="136"/>
      <c r="G201" s="136"/>
      <c r="H201" s="136"/>
      <c r="I201" s="137" t="s">
        <v>110</v>
      </c>
      <c r="J201" s="131">
        <f>SUM(J200:J200)</f>
        <v>3.74</v>
      </c>
    </row>
    <row r="202" spans="1:10" x14ac:dyDescent="0.2">
      <c r="A202" s="383"/>
      <c r="B202" s="383"/>
      <c r="C202" s="383"/>
      <c r="D202" s="383"/>
      <c r="E202" s="383"/>
      <c r="F202" s="383"/>
      <c r="G202" s="383"/>
      <c r="H202" s="383"/>
      <c r="I202" s="383"/>
      <c r="J202" s="383"/>
    </row>
    <row r="203" spans="1:10" ht="28.5" x14ac:dyDescent="0.2">
      <c r="A203" s="127" t="s">
        <v>105</v>
      </c>
      <c r="B203" s="128" t="s">
        <v>75</v>
      </c>
      <c r="C203" s="129" t="s">
        <v>40</v>
      </c>
      <c r="D203" s="129" t="s">
        <v>85</v>
      </c>
      <c r="E203" s="369" t="s">
        <v>86</v>
      </c>
      <c r="F203" s="370"/>
      <c r="G203" s="371" t="s">
        <v>87</v>
      </c>
      <c r="H203" s="371"/>
      <c r="I203" s="371"/>
      <c r="J203" s="129" t="s">
        <v>88</v>
      </c>
    </row>
    <row r="204" spans="1:10" x14ac:dyDescent="0.2">
      <c r="A204" s="136"/>
      <c r="B204" s="136"/>
      <c r="C204" s="136"/>
      <c r="D204" s="136"/>
      <c r="E204" s="136"/>
      <c r="F204" s="136"/>
      <c r="G204" s="136"/>
      <c r="H204" s="136"/>
      <c r="I204" s="137" t="s">
        <v>110</v>
      </c>
      <c r="J204" s="142">
        <v>0</v>
      </c>
    </row>
    <row r="205" spans="1:10" x14ac:dyDescent="0.2">
      <c r="A205" s="383"/>
      <c r="B205" s="383"/>
      <c r="C205" s="383"/>
      <c r="D205" s="383"/>
      <c r="E205" s="383"/>
      <c r="F205" s="383"/>
      <c r="G205" s="383"/>
      <c r="H205" s="383"/>
      <c r="I205" s="383"/>
      <c r="J205" s="383"/>
    </row>
    <row r="206" spans="1:10" x14ac:dyDescent="0.2">
      <c r="A206" s="394" t="s">
        <v>106</v>
      </c>
      <c r="B206" s="395"/>
      <c r="C206" s="395"/>
      <c r="D206" s="395"/>
      <c r="E206" s="395"/>
      <c r="F206" s="395"/>
      <c r="G206" s="395"/>
      <c r="H206" s="396"/>
      <c r="I206" s="402">
        <f>SUM(J197,J201,J204)</f>
        <v>3.74</v>
      </c>
      <c r="J206" s="403"/>
    </row>
    <row r="207" spans="1:10" x14ac:dyDescent="0.2">
      <c r="A207" s="375"/>
      <c r="B207" s="375"/>
      <c r="C207" s="375"/>
      <c r="D207" s="375"/>
      <c r="E207" s="375"/>
      <c r="F207" s="375"/>
      <c r="G207" s="375"/>
      <c r="H207" s="375"/>
      <c r="I207" s="375"/>
      <c r="J207" s="375"/>
    </row>
    <row r="208" spans="1:10" ht="28.5" x14ac:dyDescent="0.2">
      <c r="A208" s="127" t="s">
        <v>107</v>
      </c>
      <c r="B208" s="128" t="s">
        <v>75</v>
      </c>
      <c r="C208" s="129" t="s">
        <v>89</v>
      </c>
      <c r="D208" s="129" t="s">
        <v>90</v>
      </c>
      <c r="E208" s="369" t="s">
        <v>84</v>
      </c>
      <c r="F208" s="389"/>
      <c r="G208" s="389"/>
      <c r="H208" s="370"/>
      <c r="I208" s="371" t="s">
        <v>90</v>
      </c>
      <c r="J208" s="371"/>
    </row>
    <row r="209" spans="1:10" ht="28.5" x14ac:dyDescent="0.2">
      <c r="A209" s="148" t="s">
        <v>170</v>
      </c>
      <c r="B209" s="186">
        <v>1845</v>
      </c>
      <c r="C209" s="150" t="s">
        <v>89</v>
      </c>
      <c r="D209" s="151">
        <v>32.42</v>
      </c>
      <c r="E209" s="384">
        <v>4</v>
      </c>
      <c r="F209" s="385"/>
      <c r="G209" s="385"/>
      <c r="H209" s="386"/>
      <c r="I209" s="404">
        <f t="shared" ref="I209" si="8">TRUNC(E209*D209,2)</f>
        <v>129.68</v>
      </c>
      <c r="J209" s="404"/>
    </row>
    <row r="210" spans="1:10" ht="28.5" x14ac:dyDescent="0.2">
      <c r="A210" s="148" t="s">
        <v>120</v>
      </c>
      <c r="B210" s="186">
        <v>36084</v>
      </c>
      <c r="C210" s="150" t="s">
        <v>6</v>
      </c>
      <c r="D210" s="151">
        <v>14.53</v>
      </c>
      <c r="E210" s="384">
        <v>3.2</v>
      </c>
      <c r="F210" s="385"/>
      <c r="G210" s="385"/>
      <c r="H210" s="386"/>
      <c r="I210" s="404">
        <f>TRUNC(E210*D210,2)</f>
        <v>46.49</v>
      </c>
      <c r="J210" s="404"/>
    </row>
    <row r="211" spans="1:10" ht="28.5" x14ac:dyDescent="0.2">
      <c r="A211" s="148" t="s">
        <v>172</v>
      </c>
      <c r="B211" s="192" t="s">
        <v>173</v>
      </c>
      <c r="C211" s="191" t="s">
        <v>89</v>
      </c>
      <c r="D211" s="151">
        <v>18.079999999999998</v>
      </c>
      <c r="E211" s="384">
        <v>2</v>
      </c>
      <c r="F211" s="385"/>
      <c r="G211" s="385"/>
      <c r="H211" s="386"/>
      <c r="I211" s="412">
        <f t="shared" ref="I211:I212" si="9">TRUNC(E211*D211,2)</f>
        <v>36.159999999999997</v>
      </c>
      <c r="J211" s="412"/>
    </row>
    <row r="212" spans="1:10" ht="28.5" x14ac:dyDescent="0.2">
      <c r="A212" s="148" t="s">
        <v>175</v>
      </c>
      <c r="B212" s="192" t="s">
        <v>174</v>
      </c>
      <c r="C212" s="191" t="s">
        <v>89</v>
      </c>
      <c r="D212" s="151">
        <v>96.83</v>
      </c>
      <c r="E212" s="384">
        <v>1</v>
      </c>
      <c r="F212" s="385"/>
      <c r="G212" s="385"/>
      <c r="H212" s="386"/>
      <c r="I212" s="412">
        <f t="shared" si="9"/>
        <v>96.83</v>
      </c>
      <c r="J212" s="412"/>
    </row>
    <row r="213" spans="1:10" ht="42.75" x14ac:dyDescent="0.2">
      <c r="A213" s="148" t="s">
        <v>99</v>
      </c>
      <c r="B213" s="149">
        <v>20078</v>
      </c>
      <c r="C213" s="150" t="s">
        <v>5</v>
      </c>
      <c r="D213" s="151">
        <v>20.6</v>
      </c>
      <c r="E213" s="384">
        <v>4.3E-3</v>
      </c>
      <c r="F213" s="385"/>
      <c r="G213" s="385"/>
      <c r="H213" s="386"/>
      <c r="I213" s="412">
        <f t="shared" ref="I213" si="10">TRUNC(E213*D213,2)</f>
        <v>0.08</v>
      </c>
      <c r="J213" s="412"/>
    </row>
    <row r="214" spans="1:10" x14ac:dyDescent="0.2">
      <c r="A214" s="136"/>
      <c r="B214" s="136"/>
      <c r="C214" s="136"/>
      <c r="D214" s="136"/>
      <c r="E214" s="136"/>
      <c r="F214" s="136"/>
      <c r="G214" s="136"/>
      <c r="H214" s="136"/>
      <c r="I214" s="141" t="s">
        <v>110</v>
      </c>
      <c r="J214" s="187">
        <f>SUM(I209:J213)</f>
        <v>309.24</v>
      </c>
    </row>
    <row r="215" spans="1:10" x14ac:dyDescent="0.2">
      <c r="A215" s="383"/>
      <c r="B215" s="383"/>
      <c r="C215" s="383"/>
      <c r="D215" s="383"/>
      <c r="E215" s="383"/>
      <c r="F215" s="383"/>
      <c r="G215" s="383"/>
      <c r="H215" s="383"/>
      <c r="I215" s="383"/>
      <c r="J215" s="383"/>
    </row>
    <row r="216" spans="1:10" ht="28.5" x14ac:dyDescent="0.2">
      <c r="A216" s="127" t="s">
        <v>108</v>
      </c>
      <c r="B216" s="128" t="s">
        <v>75</v>
      </c>
      <c r="C216" s="129" t="s">
        <v>89</v>
      </c>
      <c r="D216" s="129" t="s">
        <v>90</v>
      </c>
      <c r="E216" s="369" t="s">
        <v>84</v>
      </c>
      <c r="F216" s="389"/>
      <c r="G216" s="389"/>
      <c r="H216" s="370"/>
      <c r="I216" s="371" t="s">
        <v>90</v>
      </c>
      <c r="J216" s="371"/>
    </row>
    <row r="217" spans="1:10" x14ac:dyDescent="0.2">
      <c r="A217" s="136"/>
      <c r="B217" s="136"/>
      <c r="C217" s="136"/>
      <c r="D217" s="136"/>
      <c r="E217" s="136"/>
      <c r="F217" s="136"/>
      <c r="G217" s="136"/>
      <c r="H217" s="136"/>
      <c r="I217" s="141" t="s">
        <v>110</v>
      </c>
      <c r="J217" s="142">
        <v>0</v>
      </c>
    </row>
    <row r="218" spans="1:10" x14ac:dyDescent="0.2">
      <c r="A218" s="383"/>
      <c r="B218" s="383"/>
      <c r="C218" s="383"/>
      <c r="D218" s="383"/>
      <c r="E218" s="383"/>
      <c r="F218" s="383"/>
      <c r="G218" s="383"/>
      <c r="H218" s="383"/>
      <c r="I218" s="383"/>
      <c r="J218" s="383"/>
    </row>
    <row r="219" spans="1:10" ht="28.5" x14ac:dyDescent="0.2">
      <c r="A219" s="143" t="s">
        <v>109</v>
      </c>
      <c r="B219" s="144" t="s">
        <v>75</v>
      </c>
      <c r="C219" s="145" t="s">
        <v>89</v>
      </c>
      <c r="D219" s="145" t="s">
        <v>91</v>
      </c>
      <c r="E219" s="145" t="s">
        <v>92</v>
      </c>
      <c r="F219" s="145" t="s">
        <v>93</v>
      </c>
      <c r="G219" s="145" t="s">
        <v>94</v>
      </c>
      <c r="H219" s="145" t="s">
        <v>88</v>
      </c>
      <c r="I219" s="145" t="s">
        <v>84</v>
      </c>
      <c r="J219" s="145" t="s">
        <v>95</v>
      </c>
    </row>
    <row r="220" spans="1:10" x14ac:dyDescent="0.2">
      <c r="A220" s="136"/>
      <c r="B220" s="136"/>
      <c r="C220" s="136"/>
      <c r="D220" s="136"/>
      <c r="E220" s="136"/>
      <c r="F220" s="136"/>
      <c r="G220" s="136"/>
      <c r="H220" s="136"/>
      <c r="I220" s="141" t="s">
        <v>110</v>
      </c>
      <c r="J220" s="142">
        <v>0</v>
      </c>
    </row>
    <row r="221" spans="1:10" x14ac:dyDescent="0.2">
      <c r="A221" s="383"/>
      <c r="B221" s="383"/>
      <c r="C221" s="383"/>
      <c r="D221" s="383"/>
      <c r="E221" s="383"/>
      <c r="F221" s="383"/>
      <c r="G221" s="383"/>
      <c r="H221" s="383"/>
      <c r="I221" s="383"/>
      <c r="J221" s="383"/>
    </row>
    <row r="222" spans="1:10" x14ac:dyDescent="0.2">
      <c r="A222" s="394" t="s">
        <v>111</v>
      </c>
      <c r="B222" s="395"/>
      <c r="C222" s="395"/>
      <c r="D222" s="395"/>
      <c r="E222" s="395"/>
      <c r="F222" s="395"/>
      <c r="G222" s="395"/>
      <c r="H222" s="396"/>
      <c r="I222" s="411">
        <f>I206+J214+J217+J220</f>
        <v>312.98</v>
      </c>
      <c r="J222" s="411"/>
    </row>
    <row r="223" spans="1:10" x14ac:dyDescent="0.2">
      <c r="A223" s="394" t="s">
        <v>112</v>
      </c>
      <c r="B223" s="395"/>
      <c r="C223" s="395"/>
      <c r="D223" s="395"/>
      <c r="E223" s="395"/>
      <c r="F223" s="395"/>
      <c r="G223" s="395"/>
      <c r="H223" s="396"/>
      <c r="I223" s="397">
        <f>TRUNC(I222*0.2616,2)</f>
        <v>81.87</v>
      </c>
      <c r="J223" s="397"/>
    </row>
    <row r="224" spans="1:10" x14ac:dyDescent="0.2">
      <c r="A224" s="394" t="s">
        <v>96</v>
      </c>
      <c r="B224" s="395"/>
      <c r="C224" s="395"/>
      <c r="D224" s="395"/>
      <c r="E224" s="395"/>
      <c r="F224" s="395"/>
      <c r="G224" s="395"/>
      <c r="H224" s="396"/>
      <c r="I224" s="411">
        <f>I222+I223</f>
        <v>394.85</v>
      </c>
      <c r="J224" s="411"/>
    </row>
    <row r="225" spans="1:10" x14ac:dyDescent="0.2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</row>
    <row r="226" spans="1:10" x14ac:dyDescent="0.2">
      <c r="A226" s="405" t="s">
        <v>177</v>
      </c>
      <c r="B226" s="405"/>
      <c r="C226" s="405"/>
      <c r="D226" s="405"/>
      <c r="E226" s="405"/>
      <c r="F226" s="405"/>
      <c r="G226" s="405"/>
      <c r="H226" s="400" t="s">
        <v>176</v>
      </c>
      <c r="I226" s="400"/>
      <c r="J226" s="181" t="s">
        <v>125</v>
      </c>
    </row>
    <row r="227" spans="1:10" ht="28.5" x14ac:dyDescent="0.2">
      <c r="A227" s="127" t="s">
        <v>103</v>
      </c>
      <c r="B227" s="128" t="s">
        <v>75</v>
      </c>
      <c r="C227" s="129" t="s">
        <v>76</v>
      </c>
      <c r="D227" s="129" t="s">
        <v>77</v>
      </c>
      <c r="E227" s="369" t="s">
        <v>78</v>
      </c>
      <c r="F227" s="370"/>
      <c r="G227" s="369" t="s">
        <v>79</v>
      </c>
      <c r="H227" s="370"/>
      <c r="I227" s="129" t="s">
        <v>80</v>
      </c>
      <c r="J227" s="129" t="s">
        <v>81</v>
      </c>
    </row>
    <row r="228" spans="1:10" x14ac:dyDescent="0.2">
      <c r="A228" s="367" t="s">
        <v>110</v>
      </c>
      <c r="B228" s="367"/>
      <c r="C228" s="367"/>
      <c r="D228" s="367"/>
      <c r="E228" s="367"/>
      <c r="F228" s="367"/>
      <c r="G228" s="367"/>
      <c r="H228" s="367"/>
      <c r="I228" s="367"/>
      <c r="J228" s="131">
        <v>0</v>
      </c>
    </row>
    <row r="229" spans="1:10" x14ac:dyDescent="0.2">
      <c r="A229" s="368"/>
      <c r="B229" s="368"/>
      <c r="C229" s="368"/>
      <c r="D229" s="368"/>
      <c r="E229" s="368"/>
      <c r="F229" s="368"/>
      <c r="G229" s="368"/>
      <c r="H229" s="368"/>
      <c r="I229" s="368"/>
      <c r="J229" s="368"/>
    </row>
    <row r="230" spans="1:10" ht="28.5" x14ac:dyDescent="0.2">
      <c r="A230" s="127" t="s">
        <v>104</v>
      </c>
      <c r="B230" s="128" t="s">
        <v>75</v>
      </c>
      <c r="C230" s="129" t="s">
        <v>89</v>
      </c>
      <c r="D230" s="129" t="s">
        <v>82</v>
      </c>
      <c r="E230" s="369" t="s">
        <v>83</v>
      </c>
      <c r="F230" s="370"/>
      <c r="G230" s="371" t="s">
        <v>84</v>
      </c>
      <c r="H230" s="371"/>
      <c r="I230" s="371"/>
      <c r="J230" s="129" t="s">
        <v>81</v>
      </c>
    </row>
    <row r="231" spans="1:10" x14ac:dyDescent="0.2">
      <c r="A231" s="133" t="s">
        <v>102</v>
      </c>
      <c r="B231" s="134">
        <v>88316</v>
      </c>
      <c r="C231" s="139" t="s">
        <v>101</v>
      </c>
      <c r="D231" s="153">
        <v>0.86739999999999995</v>
      </c>
      <c r="E231" s="364">
        <v>14.98</v>
      </c>
      <c r="F231" s="365"/>
      <c r="G231" s="366">
        <v>0.25</v>
      </c>
      <c r="H231" s="366"/>
      <c r="I231" s="366"/>
      <c r="J231" s="134">
        <f>TRUNC(G231*E231,2)</f>
        <v>3.74</v>
      </c>
    </row>
    <row r="232" spans="1:10" x14ac:dyDescent="0.2">
      <c r="A232" s="136"/>
      <c r="B232" s="136"/>
      <c r="C232" s="136"/>
      <c r="D232" s="136"/>
      <c r="E232" s="136"/>
      <c r="F232" s="136"/>
      <c r="G232" s="136"/>
      <c r="H232" s="136"/>
      <c r="I232" s="137" t="s">
        <v>110</v>
      </c>
      <c r="J232" s="131">
        <f>SUM(J231:J231)</f>
        <v>3.74</v>
      </c>
    </row>
    <row r="233" spans="1:10" x14ac:dyDescent="0.2">
      <c r="A233" s="383"/>
      <c r="B233" s="383"/>
      <c r="C233" s="383"/>
      <c r="D233" s="383"/>
      <c r="E233" s="383"/>
      <c r="F233" s="383"/>
      <c r="G233" s="383"/>
      <c r="H233" s="383"/>
      <c r="I233" s="383"/>
      <c r="J233" s="383"/>
    </row>
    <row r="234" spans="1:10" ht="28.5" x14ac:dyDescent="0.2">
      <c r="A234" s="127" t="s">
        <v>105</v>
      </c>
      <c r="B234" s="128" t="s">
        <v>75</v>
      </c>
      <c r="C234" s="129" t="s">
        <v>40</v>
      </c>
      <c r="D234" s="129" t="s">
        <v>85</v>
      </c>
      <c r="E234" s="369" t="s">
        <v>86</v>
      </c>
      <c r="F234" s="370"/>
      <c r="G234" s="371" t="s">
        <v>87</v>
      </c>
      <c r="H234" s="371"/>
      <c r="I234" s="371"/>
      <c r="J234" s="129" t="s">
        <v>88</v>
      </c>
    </row>
    <row r="235" spans="1:10" x14ac:dyDescent="0.2">
      <c r="A235" s="136"/>
      <c r="B235" s="136"/>
      <c r="C235" s="136"/>
      <c r="D235" s="136"/>
      <c r="E235" s="136"/>
      <c r="F235" s="136"/>
      <c r="G235" s="136"/>
      <c r="H235" s="136"/>
      <c r="I235" s="137" t="s">
        <v>110</v>
      </c>
      <c r="J235" s="142">
        <v>0</v>
      </c>
    </row>
    <row r="236" spans="1:10" x14ac:dyDescent="0.2">
      <c r="A236" s="383"/>
      <c r="B236" s="383"/>
      <c r="C236" s="383"/>
      <c r="D236" s="383"/>
      <c r="E236" s="383"/>
      <c r="F236" s="383"/>
      <c r="G236" s="383"/>
      <c r="H236" s="383"/>
      <c r="I236" s="383"/>
      <c r="J236" s="383"/>
    </row>
    <row r="237" spans="1:10" x14ac:dyDescent="0.2">
      <c r="A237" s="394" t="s">
        <v>106</v>
      </c>
      <c r="B237" s="395"/>
      <c r="C237" s="395"/>
      <c r="D237" s="395"/>
      <c r="E237" s="395"/>
      <c r="F237" s="395"/>
      <c r="G237" s="395"/>
      <c r="H237" s="396"/>
      <c r="I237" s="402">
        <f>SUM(J228,J232,J235)</f>
        <v>3.74</v>
      </c>
      <c r="J237" s="403"/>
    </row>
    <row r="238" spans="1:10" x14ac:dyDescent="0.2">
      <c r="A238" s="375"/>
      <c r="B238" s="375"/>
      <c r="C238" s="375"/>
      <c r="D238" s="375"/>
      <c r="E238" s="375"/>
      <c r="F238" s="375"/>
      <c r="G238" s="375"/>
      <c r="H238" s="375"/>
      <c r="I238" s="375"/>
      <c r="J238" s="375"/>
    </row>
    <row r="239" spans="1:10" ht="28.5" x14ac:dyDescent="0.2">
      <c r="A239" s="127" t="s">
        <v>107</v>
      </c>
      <c r="B239" s="128" t="s">
        <v>75</v>
      </c>
      <c r="C239" s="129" t="s">
        <v>89</v>
      </c>
      <c r="D239" s="129" t="s">
        <v>90</v>
      </c>
      <c r="E239" s="369" t="s">
        <v>84</v>
      </c>
      <c r="F239" s="389"/>
      <c r="G239" s="389"/>
      <c r="H239" s="370"/>
      <c r="I239" s="371" t="s">
        <v>90</v>
      </c>
      <c r="J239" s="371"/>
    </row>
    <row r="240" spans="1:10" ht="28.5" x14ac:dyDescent="0.2">
      <c r="A240" s="148" t="s">
        <v>119</v>
      </c>
      <c r="B240" s="186">
        <v>36373</v>
      </c>
      <c r="C240" s="150" t="s">
        <v>6</v>
      </c>
      <c r="D240" s="151">
        <v>30.17</v>
      </c>
      <c r="E240" s="384">
        <v>2</v>
      </c>
      <c r="F240" s="385"/>
      <c r="G240" s="385"/>
      <c r="H240" s="386"/>
      <c r="I240" s="404">
        <f>TRUNC(E240*D240,2)</f>
        <v>60.34</v>
      </c>
      <c r="J240" s="404"/>
    </row>
    <row r="241" spans="1:10" ht="28.5" x14ac:dyDescent="0.2">
      <c r="A241" s="148" t="s">
        <v>164</v>
      </c>
      <c r="B241" s="192" t="s">
        <v>163</v>
      </c>
      <c r="C241" s="191" t="s">
        <v>89</v>
      </c>
      <c r="D241" s="151">
        <v>40.54</v>
      </c>
      <c r="E241" s="384">
        <v>1</v>
      </c>
      <c r="F241" s="385"/>
      <c r="G241" s="385"/>
      <c r="H241" s="386"/>
      <c r="I241" s="412">
        <f t="shared" ref="I241:I243" si="11">TRUNC(E241*D241,2)</f>
        <v>40.54</v>
      </c>
      <c r="J241" s="412"/>
    </row>
    <row r="242" spans="1:10" ht="28.5" x14ac:dyDescent="0.2">
      <c r="A242" s="148" t="s">
        <v>166</v>
      </c>
      <c r="B242" s="192" t="s">
        <v>165</v>
      </c>
      <c r="C242" s="191" t="s">
        <v>89</v>
      </c>
      <c r="D242" s="151">
        <v>243.14</v>
      </c>
      <c r="E242" s="384">
        <v>1</v>
      </c>
      <c r="F242" s="385"/>
      <c r="G242" s="385"/>
      <c r="H242" s="386"/>
      <c r="I242" s="412">
        <f t="shared" si="11"/>
        <v>243.14</v>
      </c>
      <c r="J242" s="412"/>
    </row>
    <row r="243" spans="1:10" ht="42.75" x14ac:dyDescent="0.2">
      <c r="A243" s="148" t="s">
        <v>99</v>
      </c>
      <c r="B243" s="149">
        <v>20078</v>
      </c>
      <c r="C243" s="150" t="s">
        <v>5</v>
      </c>
      <c r="D243" s="151">
        <v>20.6</v>
      </c>
      <c r="E243" s="384">
        <v>7.4999999999999997E-3</v>
      </c>
      <c r="F243" s="385"/>
      <c r="G243" s="385"/>
      <c r="H243" s="386"/>
      <c r="I243" s="412">
        <f t="shared" si="11"/>
        <v>0.15</v>
      </c>
      <c r="J243" s="412"/>
    </row>
    <row r="244" spans="1:10" x14ac:dyDescent="0.2">
      <c r="A244" s="136"/>
      <c r="B244" s="136"/>
      <c r="C244" s="136"/>
      <c r="D244" s="136"/>
      <c r="E244" s="136"/>
      <c r="F244" s="136"/>
      <c r="G244" s="136"/>
      <c r="H244" s="136"/>
      <c r="I244" s="141" t="s">
        <v>110</v>
      </c>
      <c r="J244" s="187">
        <f>SUM(I240:J243)</f>
        <v>344.16999999999996</v>
      </c>
    </row>
    <row r="245" spans="1:10" x14ac:dyDescent="0.2">
      <c r="A245" s="383"/>
      <c r="B245" s="383"/>
      <c r="C245" s="383"/>
      <c r="D245" s="383"/>
      <c r="E245" s="383"/>
      <c r="F245" s="383"/>
      <c r="G245" s="383"/>
      <c r="H245" s="383"/>
      <c r="I245" s="383"/>
      <c r="J245" s="383"/>
    </row>
    <row r="246" spans="1:10" ht="28.5" x14ac:dyDescent="0.2">
      <c r="A246" s="127" t="s">
        <v>108</v>
      </c>
      <c r="B246" s="128" t="s">
        <v>75</v>
      </c>
      <c r="C246" s="129" t="s">
        <v>89</v>
      </c>
      <c r="D246" s="129" t="s">
        <v>90</v>
      </c>
      <c r="E246" s="369" t="s">
        <v>84</v>
      </c>
      <c r="F246" s="389"/>
      <c r="G246" s="389"/>
      <c r="H246" s="370"/>
      <c r="I246" s="371" t="s">
        <v>90</v>
      </c>
      <c r="J246" s="371"/>
    </row>
    <row r="247" spans="1:10" x14ac:dyDescent="0.2">
      <c r="A247" s="136"/>
      <c r="B247" s="136"/>
      <c r="C247" s="136"/>
      <c r="D247" s="136"/>
      <c r="E247" s="136"/>
      <c r="F247" s="136"/>
      <c r="G247" s="136"/>
      <c r="H247" s="136"/>
      <c r="I247" s="141" t="s">
        <v>110</v>
      </c>
      <c r="J247" s="142">
        <v>0</v>
      </c>
    </row>
    <row r="248" spans="1:10" x14ac:dyDescent="0.2">
      <c r="A248" s="383"/>
      <c r="B248" s="383"/>
      <c r="C248" s="383"/>
      <c r="D248" s="383"/>
      <c r="E248" s="383"/>
      <c r="F248" s="383"/>
      <c r="G248" s="383"/>
      <c r="H248" s="383"/>
      <c r="I248" s="383"/>
      <c r="J248" s="383"/>
    </row>
    <row r="249" spans="1:10" ht="28.5" x14ac:dyDescent="0.2">
      <c r="A249" s="143" t="s">
        <v>109</v>
      </c>
      <c r="B249" s="144" t="s">
        <v>75</v>
      </c>
      <c r="C249" s="145" t="s">
        <v>89</v>
      </c>
      <c r="D249" s="145" t="s">
        <v>91</v>
      </c>
      <c r="E249" s="145" t="s">
        <v>92</v>
      </c>
      <c r="F249" s="145" t="s">
        <v>93</v>
      </c>
      <c r="G249" s="145" t="s">
        <v>94</v>
      </c>
      <c r="H249" s="145" t="s">
        <v>88</v>
      </c>
      <c r="I249" s="145" t="s">
        <v>84</v>
      </c>
      <c r="J249" s="145" t="s">
        <v>95</v>
      </c>
    </row>
    <row r="250" spans="1:10" x14ac:dyDescent="0.2">
      <c r="A250" s="136"/>
      <c r="B250" s="136"/>
      <c r="C250" s="136"/>
      <c r="D250" s="136"/>
      <c r="E250" s="136"/>
      <c r="F250" s="136"/>
      <c r="G250" s="136"/>
      <c r="H250" s="136"/>
      <c r="I250" s="141" t="s">
        <v>110</v>
      </c>
      <c r="J250" s="142">
        <v>0</v>
      </c>
    </row>
    <row r="251" spans="1:10" x14ac:dyDescent="0.2">
      <c r="A251" s="383"/>
      <c r="B251" s="383"/>
      <c r="C251" s="383"/>
      <c r="D251" s="383"/>
      <c r="E251" s="383"/>
      <c r="F251" s="383"/>
      <c r="G251" s="383"/>
      <c r="H251" s="383"/>
      <c r="I251" s="383"/>
      <c r="J251" s="383"/>
    </row>
    <row r="252" spans="1:10" x14ac:dyDescent="0.2">
      <c r="A252" s="394" t="s">
        <v>111</v>
      </c>
      <c r="B252" s="395"/>
      <c r="C252" s="395"/>
      <c r="D252" s="395"/>
      <c r="E252" s="395"/>
      <c r="F252" s="395"/>
      <c r="G252" s="395"/>
      <c r="H252" s="396"/>
      <c r="I252" s="411">
        <f>I237+J244+J247+J250</f>
        <v>347.90999999999997</v>
      </c>
      <c r="J252" s="411"/>
    </row>
    <row r="253" spans="1:10" x14ac:dyDescent="0.2">
      <c r="A253" s="394" t="s">
        <v>112</v>
      </c>
      <c r="B253" s="395"/>
      <c r="C253" s="395"/>
      <c r="D253" s="395"/>
      <c r="E253" s="395"/>
      <c r="F253" s="395"/>
      <c r="G253" s="395"/>
      <c r="H253" s="396"/>
      <c r="I253" s="397">
        <f>TRUNC(I252*0.2616,2)</f>
        <v>91.01</v>
      </c>
      <c r="J253" s="397"/>
    </row>
    <row r="254" spans="1:10" x14ac:dyDescent="0.2">
      <c r="A254" s="394" t="s">
        <v>96</v>
      </c>
      <c r="B254" s="395"/>
      <c r="C254" s="395"/>
      <c r="D254" s="395"/>
      <c r="E254" s="395"/>
      <c r="F254" s="395"/>
      <c r="G254" s="395"/>
      <c r="H254" s="396"/>
      <c r="I254" s="411">
        <f>I252+I253</f>
        <v>438.91999999999996</v>
      </c>
      <c r="J254" s="411"/>
    </row>
    <row r="255" spans="1:10" x14ac:dyDescent="0.2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</row>
    <row r="256" spans="1:10" x14ac:dyDescent="0.2">
      <c r="A256" s="405" t="s">
        <v>180</v>
      </c>
      <c r="B256" s="405"/>
      <c r="C256" s="405"/>
      <c r="D256" s="405"/>
      <c r="E256" s="405"/>
      <c r="F256" s="405"/>
      <c r="G256" s="405"/>
      <c r="H256" s="400" t="s">
        <v>179</v>
      </c>
      <c r="I256" s="400"/>
      <c r="J256" s="181" t="s">
        <v>125</v>
      </c>
    </row>
    <row r="257" spans="1:10" ht="28.5" x14ac:dyDescent="0.2">
      <c r="A257" s="127" t="s">
        <v>103</v>
      </c>
      <c r="B257" s="128" t="s">
        <v>75</v>
      </c>
      <c r="C257" s="129" t="s">
        <v>76</v>
      </c>
      <c r="D257" s="129" t="s">
        <v>77</v>
      </c>
      <c r="E257" s="369" t="s">
        <v>78</v>
      </c>
      <c r="F257" s="370"/>
      <c r="G257" s="369" t="s">
        <v>79</v>
      </c>
      <c r="H257" s="370"/>
      <c r="I257" s="129" t="s">
        <v>80</v>
      </c>
      <c r="J257" s="129" t="s">
        <v>81</v>
      </c>
    </row>
    <row r="258" spans="1:10" x14ac:dyDescent="0.2">
      <c r="A258" s="367" t="s">
        <v>110</v>
      </c>
      <c r="B258" s="367"/>
      <c r="C258" s="367"/>
      <c r="D258" s="367"/>
      <c r="E258" s="367"/>
      <c r="F258" s="367"/>
      <c r="G258" s="367"/>
      <c r="H258" s="367"/>
      <c r="I258" s="367"/>
      <c r="J258" s="131">
        <v>0</v>
      </c>
    </row>
    <row r="259" spans="1:10" x14ac:dyDescent="0.2">
      <c r="A259" s="368"/>
      <c r="B259" s="368"/>
      <c r="C259" s="368"/>
      <c r="D259" s="368"/>
      <c r="E259" s="368"/>
      <c r="F259" s="368"/>
      <c r="G259" s="368"/>
      <c r="H259" s="368"/>
      <c r="I259" s="368"/>
      <c r="J259" s="368"/>
    </row>
    <row r="260" spans="1:10" ht="28.5" x14ac:dyDescent="0.2">
      <c r="A260" s="127" t="s">
        <v>104</v>
      </c>
      <c r="B260" s="128" t="s">
        <v>75</v>
      </c>
      <c r="C260" s="129" t="s">
        <v>89</v>
      </c>
      <c r="D260" s="129" t="s">
        <v>82</v>
      </c>
      <c r="E260" s="369" t="s">
        <v>83</v>
      </c>
      <c r="F260" s="370"/>
      <c r="G260" s="371" t="s">
        <v>84</v>
      </c>
      <c r="H260" s="371"/>
      <c r="I260" s="371"/>
      <c r="J260" s="129" t="s">
        <v>81</v>
      </c>
    </row>
    <row r="261" spans="1:10" x14ac:dyDescent="0.2">
      <c r="A261" s="133" t="s">
        <v>102</v>
      </c>
      <c r="B261" s="134">
        <v>88316</v>
      </c>
      <c r="C261" s="139" t="s">
        <v>101</v>
      </c>
      <c r="D261" s="153">
        <v>0.86739999999999995</v>
      </c>
      <c r="E261" s="364">
        <v>14.98</v>
      </c>
      <c r="F261" s="365"/>
      <c r="G261" s="366">
        <v>0.25</v>
      </c>
      <c r="H261" s="366"/>
      <c r="I261" s="366"/>
      <c r="J261" s="134">
        <f>TRUNC(G261*E261,2)</f>
        <v>3.74</v>
      </c>
    </row>
    <row r="262" spans="1:10" x14ac:dyDescent="0.2">
      <c r="A262" s="136"/>
      <c r="B262" s="136"/>
      <c r="C262" s="136"/>
      <c r="D262" s="136"/>
      <c r="E262" s="136"/>
      <c r="F262" s="136"/>
      <c r="G262" s="136"/>
      <c r="H262" s="136"/>
      <c r="I262" s="137" t="s">
        <v>110</v>
      </c>
      <c r="J262" s="131">
        <f>SUM(J261:J261)</f>
        <v>3.74</v>
      </c>
    </row>
    <row r="263" spans="1:10" x14ac:dyDescent="0.2">
      <c r="A263" s="383"/>
      <c r="B263" s="383"/>
      <c r="C263" s="383"/>
      <c r="D263" s="383"/>
      <c r="E263" s="383"/>
      <c r="F263" s="383"/>
      <c r="G263" s="383"/>
      <c r="H263" s="383"/>
      <c r="I263" s="383"/>
      <c r="J263" s="383"/>
    </row>
    <row r="264" spans="1:10" ht="28.5" x14ac:dyDescent="0.2">
      <c r="A264" s="127" t="s">
        <v>105</v>
      </c>
      <c r="B264" s="128" t="s">
        <v>75</v>
      </c>
      <c r="C264" s="129" t="s">
        <v>40</v>
      </c>
      <c r="D264" s="129" t="s">
        <v>85</v>
      </c>
      <c r="E264" s="369" t="s">
        <v>86</v>
      </c>
      <c r="F264" s="370"/>
      <c r="G264" s="371" t="s">
        <v>87</v>
      </c>
      <c r="H264" s="371"/>
      <c r="I264" s="371"/>
      <c r="J264" s="129" t="s">
        <v>88</v>
      </c>
    </row>
    <row r="265" spans="1:10" x14ac:dyDescent="0.2">
      <c r="A265" s="136"/>
      <c r="B265" s="136"/>
      <c r="C265" s="136"/>
      <c r="D265" s="136"/>
      <c r="E265" s="136"/>
      <c r="F265" s="136"/>
      <c r="G265" s="136"/>
      <c r="H265" s="136"/>
      <c r="I265" s="137" t="s">
        <v>110</v>
      </c>
      <c r="J265" s="142">
        <v>0</v>
      </c>
    </row>
    <row r="266" spans="1:10" x14ac:dyDescent="0.2">
      <c r="A266" s="383"/>
      <c r="B266" s="383"/>
      <c r="C266" s="383"/>
      <c r="D266" s="383"/>
      <c r="E266" s="383"/>
      <c r="F266" s="383"/>
      <c r="G266" s="383"/>
      <c r="H266" s="383"/>
      <c r="I266" s="383"/>
      <c r="J266" s="383"/>
    </row>
    <row r="267" spans="1:10" x14ac:dyDescent="0.2">
      <c r="A267" s="394" t="s">
        <v>106</v>
      </c>
      <c r="B267" s="395"/>
      <c r="C267" s="395"/>
      <c r="D267" s="395"/>
      <c r="E267" s="395"/>
      <c r="F267" s="395"/>
      <c r="G267" s="395"/>
      <c r="H267" s="396"/>
      <c r="I267" s="402">
        <f>SUM(J258,J262,J265)</f>
        <v>3.74</v>
      </c>
      <c r="J267" s="403"/>
    </row>
    <row r="268" spans="1:10" x14ac:dyDescent="0.2">
      <c r="A268" s="375"/>
      <c r="B268" s="375"/>
      <c r="C268" s="375"/>
      <c r="D268" s="375"/>
      <c r="E268" s="375"/>
      <c r="F268" s="375"/>
      <c r="G268" s="375"/>
      <c r="H268" s="375"/>
      <c r="I268" s="375"/>
      <c r="J268" s="375"/>
    </row>
    <row r="269" spans="1:10" ht="28.5" x14ac:dyDescent="0.2">
      <c r="A269" s="127" t="s">
        <v>107</v>
      </c>
      <c r="B269" s="128" t="s">
        <v>75</v>
      </c>
      <c r="C269" s="129" t="s">
        <v>89</v>
      </c>
      <c r="D269" s="129" t="s">
        <v>90</v>
      </c>
      <c r="E269" s="369" t="s">
        <v>84</v>
      </c>
      <c r="F269" s="389"/>
      <c r="G269" s="389"/>
      <c r="H269" s="370"/>
      <c r="I269" s="371" t="s">
        <v>90</v>
      </c>
      <c r="J269" s="371"/>
    </row>
    <row r="270" spans="1:10" ht="28.5" x14ac:dyDescent="0.2">
      <c r="A270" s="148" t="s">
        <v>120</v>
      </c>
      <c r="B270" s="186">
        <v>36084</v>
      </c>
      <c r="C270" s="150" t="s">
        <v>6</v>
      </c>
      <c r="D270" s="151">
        <v>14.53</v>
      </c>
      <c r="E270" s="384">
        <v>2</v>
      </c>
      <c r="F270" s="385"/>
      <c r="G270" s="385"/>
      <c r="H270" s="386"/>
      <c r="I270" s="404">
        <f>TRUNC(E270*D270,2)</f>
        <v>29.06</v>
      </c>
      <c r="J270" s="404"/>
    </row>
    <row r="271" spans="1:10" ht="28.5" x14ac:dyDescent="0.2">
      <c r="A271" s="148" t="s">
        <v>172</v>
      </c>
      <c r="B271" s="192" t="s">
        <v>173</v>
      </c>
      <c r="C271" s="191" t="s">
        <v>89</v>
      </c>
      <c r="D271" s="151">
        <v>18.079999999999998</v>
      </c>
      <c r="E271" s="384">
        <v>1</v>
      </c>
      <c r="F271" s="385"/>
      <c r="G271" s="385"/>
      <c r="H271" s="386"/>
      <c r="I271" s="412">
        <f t="shared" ref="I271:I273" si="12">TRUNC(E271*D271,2)</f>
        <v>18.079999999999998</v>
      </c>
      <c r="J271" s="412"/>
    </row>
    <row r="272" spans="1:10" ht="28.5" x14ac:dyDescent="0.2">
      <c r="A272" s="148" t="s">
        <v>175</v>
      </c>
      <c r="B272" s="192" t="s">
        <v>174</v>
      </c>
      <c r="C272" s="191" t="s">
        <v>89</v>
      </c>
      <c r="D272" s="151">
        <v>96.83</v>
      </c>
      <c r="E272" s="384">
        <v>1</v>
      </c>
      <c r="F272" s="385"/>
      <c r="G272" s="385"/>
      <c r="H272" s="386"/>
      <c r="I272" s="412">
        <f t="shared" si="12"/>
        <v>96.83</v>
      </c>
      <c r="J272" s="412"/>
    </row>
    <row r="273" spans="1:10" ht="42.75" x14ac:dyDescent="0.2">
      <c r="A273" s="148" t="s">
        <v>99</v>
      </c>
      <c r="B273" s="149">
        <v>20078</v>
      </c>
      <c r="C273" s="150" t="s">
        <v>5</v>
      </c>
      <c r="D273" s="151">
        <v>20.6</v>
      </c>
      <c r="E273" s="384">
        <v>4.3E-3</v>
      </c>
      <c r="F273" s="385"/>
      <c r="G273" s="385"/>
      <c r="H273" s="386"/>
      <c r="I273" s="412">
        <f t="shared" si="12"/>
        <v>0.08</v>
      </c>
      <c r="J273" s="412"/>
    </row>
    <row r="274" spans="1:10" x14ac:dyDescent="0.2">
      <c r="A274" s="136"/>
      <c r="B274" s="136"/>
      <c r="C274" s="136"/>
      <c r="D274" s="136"/>
      <c r="E274" s="136"/>
      <c r="F274" s="136"/>
      <c r="G274" s="136"/>
      <c r="H274" s="136"/>
      <c r="I274" s="141" t="s">
        <v>110</v>
      </c>
      <c r="J274" s="187">
        <f>SUM(I270:J273)</f>
        <v>144.05000000000001</v>
      </c>
    </row>
    <row r="275" spans="1:10" x14ac:dyDescent="0.2">
      <c r="A275" s="383"/>
      <c r="B275" s="383"/>
      <c r="C275" s="383"/>
      <c r="D275" s="383"/>
      <c r="E275" s="383"/>
      <c r="F275" s="383"/>
      <c r="G275" s="383"/>
      <c r="H275" s="383"/>
      <c r="I275" s="383"/>
      <c r="J275" s="383"/>
    </row>
    <row r="276" spans="1:10" ht="28.5" x14ac:dyDescent="0.2">
      <c r="A276" s="127" t="s">
        <v>108</v>
      </c>
      <c r="B276" s="128" t="s">
        <v>75</v>
      </c>
      <c r="C276" s="129" t="s">
        <v>89</v>
      </c>
      <c r="D276" s="129" t="s">
        <v>90</v>
      </c>
      <c r="E276" s="369" t="s">
        <v>84</v>
      </c>
      <c r="F276" s="389"/>
      <c r="G276" s="389"/>
      <c r="H276" s="370"/>
      <c r="I276" s="371" t="s">
        <v>90</v>
      </c>
      <c r="J276" s="371"/>
    </row>
    <row r="277" spans="1:10" x14ac:dyDescent="0.2">
      <c r="A277" s="136"/>
      <c r="B277" s="136"/>
      <c r="C277" s="136"/>
      <c r="D277" s="136"/>
      <c r="E277" s="136"/>
      <c r="F277" s="136"/>
      <c r="G277" s="136"/>
      <c r="H277" s="136"/>
      <c r="I277" s="141" t="s">
        <v>110</v>
      </c>
      <c r="J277" s="142">
        <v>0</v>
      </c>
    </row>
    <row r="278" spans="1:10" x14ac:dyDescent="0.2">
      <c r="A278" s="383"/>
      <c r="B278" s="383"/>
      <c r="C278" s="383"/>
      <c r="D278" s="383"/>
      <c r="E278" s="383"/>
      <c r="F278" s="383"/>
      <c r="G278" s="383"/>
      <c r="H278" s="383"/>
      <c r="I278" s="383"/>
      <c r="J278" s="383"/>
    </row>
    <row r="279" spans="1:10" ht="28.5" x14ac:dyDescent="0.2">
      <c r="A279" s="143" t="s">
        <v>109</v>
      </c>
      <c r="B279" s="144" t="s">
        <v>75</v>
      </c>
      <c r="C279" s="145" t="s">
        <v>89</v>
      </c>
      <c r="D279" s="145" t="s">
        <v>91</v>
      </c>
      <c r="E279" s="145" t="s">
        <v>92</v>
      </c>
      <c r="F279" s="145" t="s">
        <v>93</v>
      </c>
      <c r="G279" s="145" t="s">
        <v>94</v>
      </c>
      <c r="H279" s="145" t="s">
        <v>88</v>
      </c>
      <c r="I279" s="145" t="s">
        <v>84</v>
      </c>
      <c r="J279" s="145" t="s">
        <v>95</v>
      </c>
    </row>
    <row r="280" spans="1:10" x14ac:dyDescent="0.2">
      <c r="A280" s="136"/>
      <c r="B280" s="136"/>
      <c r="C280" s="136"/>
      <c r="D280" s="136"/>
      <c r="E280" s="136"/>
      <c r="F280" s="136"/>
      <c r="G280" s="136"/>
      <c r="H280" s="136"/>
      <c r="I280" s="141" t="s">
        <v>110</v>
      </c>
      <c r="J280" s="142">
        <v>0</v>
      </c>
    </row>
    <row r="281" spans="1:10" x14ac:dyDescent="0.2">
      <c r="A281" s="383"/>
      <c r="B281" s="383"/>
      <c r="C281" s="383"/>
      <c r="D281" s="383"/>
      <c r="E281" s="383"/>
      <c r="F281" s="383"/>
      <c r="G281" s="383"/>
      <c r="H281" s="383"/>
      <c r="I281" s="383"/>
      <c r="J281" s="383"/>
    </row>
    <row r="282" spans="1:10" x14ac:dyDescent="0.2">
      <c r="A282" s="394" t="s">
        <v>111</v>
      </c>
      <c r="B282" s="395"/>
      <c r="C282" s="395"/>
      <c r="D282" s="395"/>
      <c r="E282" s="395"/>
      <c r="F282" s="395"/>
      <c r="G282" s="395"/>
      <c r="H282" s="396"/>
      <c r="I282" s="411">
        <f>I267+J274+J277+J280</f>
        <v>147.79000000000002</v>
      </c>
      <c r="J282" s="411"/>
    </row>
    <row r="283" spans="1:10" x14ac:dyDescent="0.2">
      <c r="A283" s="394" t="s">
        <v>112</v>
      </c>
      <c r="B283" s="395"/>
      <c r="C283" s="395"/>
      <c r="D283" s="395"/>
      <c r="E283" s="395"/>
      <c r="F283" s="395"/>
      <c r="G283" s="395"/>
      <c r="H283" s="396"/>
      <c r="I283" s="397">
        <f>TRUNC(I282*0.2616,2)</f>
        <v>38.659999999999997</v>
      </c>
      <c r="J283" s="397"/>
    </row>
    <row r="284" spans="1:10" x14ac:dyDescent="0.2">
      <c r="A284" s="394" t="s">
        <v>96</v>
      </c>
      <c r="B284" s="395"/>
      <c r="C284" s="395"/>
      <c r="D284" s="395"/>
      <c r="E284" s="395"/>
      <c r="F284" s="395"/>
      <c r="G284" s="395"/>
      <c r="H284" s="396"/>
      <c r="I284" s="411">
        <f>I282+I283</f>
        <v>186.45000000000002</v>
      </c>
      <c r="J284" s="411"/>
    </row>
    <row r="285" spans="1:10" x14ac:dyDescent="0.2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</row>
  </sheetData>
  <mergeCells count="366">
    <mergeCell ref="A283:H283"/>
    <mergeCell ref="I283:J283"/>
    <mergeCell ref="A284:H284"/>
    <mergeCell ref="I284:J284"/>
    <mergeCell ref="A275:J275"/>
    <mergeCell ref="E276:H276"/>
    <mergeCell ref="I276:J276"/>
    <mergeCell ref="A278:J278"/>
    <mergeCell ref="A281:J281"/>
    <mergeCell ref="A282:H282"/>
    <mergeCell ref="I282:J282"/>
    <mergeCell ref="E271:H271"/>
    <mergeCell ref="I271:J271"/>
    <mergeCell ref="E272:H272"/>
    <mergeCell ref="I272:J272"/>
    <mergeCell ref="E273:H273"/>
    <mergeCell ref="I273:J273"/>
    <mergeCell ref="A268:J268"/>
    <mergeCell ref="E269:H269"/>
    <mergeCell ref="I269:J269"/>
    <mergeCell ref="E270:H270"/>
    <mergeCell ref="I270:J270"/>
    <mergeCell ref="A263:J263"/>
    <mergeCell ref="E264:F264"/>
    <mergeCell ref="G264:I264"/>
    <mergeCell ref="A266:J266"/>
    <mergeCell ref="A267:H267"/>
    <mergeCell ref="I267:J267"/>
    <mergeCell ref="A258:I258"/>
    <mergeCell ref="A259:J259"/>
    <mergeCell ref="E260:F260"/>
    <mergeCell ref="G260:I260"/>
    <mergeCell ref="E261:F261"/>
    <mergeCell ref="G261:I261"/>
    <mergeCell ref="A254:H254"/>
    <mergeCell ref="I254:J254"/>
    <mergeCell ref="A256:G256"/>
    <mergeCell ref="H256:I256"/>
    <mergeCell ref="E257:F257"/>
    <mergeCell ref="G257:H257"/>
    <mergeCell ref="A248:J248"/>
    <mergeCell ref="A251:J251"/>
    <mergeCell ref="A252:H252"/>
    <mergeCell ref="I252:J252"/>
    <mergeCell ref="A253:H253"/>
    <mergeCell ref="I253:J253"/>
    <mergeCell ref="E242:H242"/>
    <mergeCell ref="I242:J242"/>
    <mergeCell ref="E243:H243"/>
    <mergeCell ref="I243:J243"/>
    <mergeCell ref="A245:J245"/>
    <mergeCell ref="E246:H246"/>
    <mergeCell ref="I246:J246"/>
    <mergeCell ref="E240:H240"/>
    <mergeCell ref="I240:J240"/>
    <mergeCell ref="E241:H241"/>
    <mergeCell ref="I241:J241"/>
    <mergeCell ref="A236:J236"/>
    <mergeCell ref="A237:H237"/>
    <mergeCell ref="I237:J237"/>
    <mergeCell ref="A238:J238"/>
    <mergeCell ref="E239:H239"/>
    <mergeCell ref="I239:J239"/>
    <mergeCell ref="E230:F230"/>
    <mergeCell ref="G230:I230"/>
    <mergeCell ref="E231:F231"/>
    <mergeCell ref="G231:I231"/>
    <mergeCell ref="A233:J233"/>
    <mergeCell ref="E234:F234"/>
    <mergeCell ref="G234:I234"/>
    <mergeCell ref="A226:G226"/>
    <mergeCell ref="H226:I226"/>
    <mergeCell ref="E227:F227"/>
    <mergeCell ref="G227:H227"/>
    <mergeCell ref="A228:I228"/>
    <mergeCell ref="A229:J229"/>
    <mergeCell ref="A221:J221"/>
    <mergeCell ref="A222:H222"/>
    <mergeCell ref="I222:J222"/>
    <mergeCell ref="A223:H223"/>
    <mergeCell ref="I223:J223"/>
    <mergeCell ref="A224:H224"/>
    <mergeCell ref="I224:J224"/>
    <mergeCell ref="E213:H213"/>
    <mergeCell ref="I213:J213"/>
    <mergeCell ref="A215:J215"/>
    <mergeCell ref="E216:H216"/>
    <mergeCell ref="I216:J216"/>
    <mergeCell ref="A218:J218"/>
    <mergeCell ref="E210:H210"/>
    <mergeCell ref="I210:J210"/>
    <mergeCell ref="E211:H211"/>
    <mergeCell ref="I211:J211"/>
    <mergeCell ref="E212:H212"/>
    <mergeCell ref="I212:J212"/>
    <mergeCell ref="A206:H206"/>
    <mergeCell ref="I206:J206"/>
    <mergeCell ref="A207:J207"/>
    <mergeCell ref="E208:H208"/>
    <mergeCell ref="I208:J208"/>
    <mergeCell ref="E209:H209"/>
    <mergeCell ref="I209:J209"/>
    <mergeCell ref="E200:F200"/>
    <mergeCell ref="G200:I200"/>
    <mergeCell ref="A202:J202"/>
    <mergeCell ref="E203:F203"/>
    <mergeCell ref="G203:I203"/>
    <mergeCell ref="A205:J205"/>
    <mergeCell ref="E196:F196"/>
    <mergeCell ref="G196:H196"/>
    <mergeCell ref="A197:I197"/>
    <mergeCell ref="A198:J198"/>
    <mergeCell ref="E199:F199"/>
    <mergeCell ref="G199:I199"/>
    <mergeCell ref="A194:J194"/>
    <mergeCell ref="E179:H179"/>
    <mergeCell ref="I179:J179"/>
    <mergeCell ref="E180:H180"/>
    <mergeCell ref="I180:J180"/>
    <mergeCell ref="A195:G195"/>
    <mergeCell ref="H195:I195"/>
    <mergeCell ref="A190:J190"/>
    <mergeCell ref="A191:H191"/>
    <mergeCell ref="I191:J191"/>
    <mergeCell ref="A192:H192"/>
    <mergeCell ref="I192:J192"/>
    <mergeCell ref="A193:H193"/>
    <mergeCell ref="I193:J193"/>
    <mergeCell ref="E182:H182"/>
    <mergeCell ref="I182:J182"/>
    <mergeCell ref="A184:J184"/>
    <mergeCell ref="E185:H185"/>
    <mergeCell ref="I185:J185"/>
    <mergeCell ref="A187:J187"/>
    <mergeCell ref="A176:J176"/>
    <mergeCell ref="E177:H177"/>
    <mergeCell ref="I177:J177"/>
    <mergeCell ref="E178:H178"/>
    <mergeCell ref="I178:J178"/>
    <mergeCell ref="E181:H181"/>
    <mergeCell ref="I181:J181"/>
    <mergeCell ref="A171:J171"/>
    <mergeCell ref="E172:F172"/>
    <mergeCell ref="G172:I172"/>
    <mergeCell ref="A174:J174"/>
    <mergeCell ref="A175:H175"/>
    <mergeCell ref="I175:J175"/>
    <mergeCell ref="A167:J167"/>
    <mergeCell ref="E168:F168"/>
    <mergeCell ref="G168:I168"/>
    <mergeCell ref="E169:F169"/>
    <mergeCell ref="G169:I169"/>
    <mergeCell ref="A164:G164"/>
    <mergeCell ref="H164:I164"/>
    <mergeCell ref="E165:F165"/>
    <mergeCell ref="G165:H165"/>
    <mergeCell ref="A166:I166"/>
    <mergeCell ref="A163:J163"/>
    <mergeCell ref="I150:J150"/>
    <mergeCell ref="I151:J151"/>
    <mergeCell ref="E150:H150"/>
    <mergeCell ref="E151:H151"/>
    <mergeCell ref="A159:J159"/>
    <mergeCell ref="A160:H160"/>
    <mergeCell ref="I160:J160"/>
    <mergeCell ref="A161:H161"/>
    <mergeCell ref="I161:J161"/>
    <mergeCell ref="A162:H162"/>
    <mergeCell ref="I162:J162"/>
    <mergeCell ref="A153:J153"/>
    <mergeCell ref="E154:H154"/>
    <mergeCell ref="I154:J154"/>
    <mergeCell ref="A156:J156"/>
    <mergeCell ref="A146:H146"/>
    <mergeCell ref="I146:J146"/>
    <mergeCell ref="A147:J147"/>
    <mergeCell ref="E148:H148"/>
    <mergeCell ref="I148:J148"/>
    <mergeCell ref="E149:H149"/>
    <mergeCell ref="I149:J149"/>
    <mergeCell ref="E140:F140"/>
    <mergeCell ref="G140:I140"/>
    <mergeCell ref="A142:J142"/>
    <mergeCell ref="E143:F143"/>
    <mergeCell ref="G143:I143"/>
    <mergeCell ref="A145:J145"/>
    <mergeCell ref="A136:I136"/>
    <mergeCell ref="A137:J137"/>
    <mergeCell ref="E138:F138"/>
    <mergeCell ref="G138:I138"/>
    <mergeCell ref="E139:F139"/>
    <mergeCell ref="G139:I139"/>
    <mergeCell ref="A131:H131"/>
    <mergeCell ref="I131:J131"/>
    <mergeCell ref="A132:J132"/>
    <mergeCell ref="A134:G134"/>
    <mergeCell ref="H134:I134"/>
    <mergeCell ref="E135:F135"/>
    <mergeCell ref="G135:H135"/>
    <mergeCell ref="A125:J125"/>
    <mergeCell ref="A128:J128"/>
    <mergeCell ref="A129:H129"/>
    <mergeCell ref="I129:J129"/>
    <mergeCell ref="A130:H130"/>
    <mergeCell ref="I130:J130"/>
    <mergeCell ref="A120:J120"/>
    <mergeCell ref="E121:H121"/>
    <mergeCell ref="I121:J121"/>
    <mergeCell ref="E122:H122"/>
    <mergeCell ref="I122:J122"/>
    <mergeCell ref="E123:H123"/>
    <mergeCell ref="I123:J123"/>
    <mergeCell ref="E116:H116"/>
    <mergeCell ref="I116:J116"/>
    <mergeCell ref="E117:H117"/>
    <mergeCell ref="I117:J117"/>
    <mergeCell ref="A112:J112"/>
    <mergeCell ref="A113:H113"/>
    <mergeCell ref="I113:J113"/>
    <mergeCell ref="A114:J114"/>
    <mergeCell ref="E115:H115"/>
    <mergeCell ref="I115:J115"/>
    <mergeCell ref="E106:F106"/>
    <mergeCell ref="G106:I106"/>
    <mergeCell ref="E107:F107"/>
    <mergeCell ref="G107:I107"/>
    <mergeCell ref="A109:J109"/>
    <mergeCell ref="E110:F110"/>
    <mergeCell ref="G110:I110"/>
    <mergeCell ref="E102:F102"/>
    <mergeCell ref="G102:H102"/>
    <mergeCell ref="A103:I103"/>
    <mergeCell ref="A104:J104"/>
    <mergeCell ref="E105:F105"/>
    <mergeCell ref="G105:I105"/>
    <mergeCell ref="A101:G101"/>
    <mergeCell ref="H101:I101"/>
    <mergeCell ref="A98:H98"/>
    <mergeCell ref="I98:J98"/>
    <mergeCell ref="A99:J99"/>
    <mergeCell ref="E84:H84"/>
    <mergeCell ref="I84:J84"/>
    <mergeCell ref="E80:H80"/>
    <mergeCell ref="I80:J80"/>
    <mergeCell ref="E82:H82"/>
    <mergeCell ref="I82:J82"/>
    <mergeCell ref="E81:H81"/>
    <mergeCell ref="A92:J92"/>
    <mergeCell ref="A95:J95"/>
    <mergeCell ref="A96:H96"/>
    <mergeCell ref="I96:J96"/>
    <mergeCell ref="A97:H97"/>
    <mergeCell ref="I97:J97"/>
    <mergeCell ref="E78:H78"/>
    <mergeCell ref="I78:J78"/>
    <mergeCell ref="E86:H86"/>
    <mergeCell ref="I86:J86"/>
    <mergeCell ref="A89:J89"/>
    <mergeCell ref="E90:H90"/>
    <mergeCell ref="I90:J90"/>
    <mergeCell ref="E79:H79"/>
    <mergeCell ref="E83:H83"/>
    <mergeCell ref="E85:H85"/>
    <mergeCell ref="I79:J79"/>
    <mergeCell ref="I81:J81"/>
    <mergeCell ref="I83:J83"/>
    <mergeCell ref="I85:J85"/>
    <mergeCell ref="E87:H87"/>
    <mergeCell ref="I87:J87"/>
    <mergeCell ref="A74:J74"/>
    <mergeCell ref="A75:H75"/>
    <mergeCell ref="I75:J75"/>
    <mergeCell ref="A76:J76"/>
    <mergeCell ref="E77:H77"/>
    <mergeCell ref="I77:J77"/>
    <mergeCell ref="E68:F68"/>
    <mergeCell ref="G68:I68"/>
    <mergeCell ref="E69:F69"/>
    <mergeCell ref="G69:I69"/>
    <mergeCell ref="A71:J71"/>
    <mergeCell ref="E72:F72"/>
    <mergeCell ref="G72:I72"/>
    <mergeCell ref="E64:F64"/>
    <mergeCell ref="G64:H64"/>
    <mergeCell ref="A65:I65"/>
    <mergeCell ref="A66:J66"/>
    <mergeCell ref="E67:F67"/>
    <mergeCell ref="G67:I67"/>
    <mergeCell ref="A59:H59"/>
    <mergeCell ref="I59:J59"/>
    <mergeCell ref="A60:H60"/>
    <mergeCell ref="I60:J60"/>
    <mergeCell ref="A61:J61"/>
    <mergeCell ref="A63:G63"/>
    <mergeCell ref="H63:I63"/>
    <mergeCell ref="A51:J51"/>
    <mergeCell ref="E52:H52"/>
    <mergeCell ref="I52:J52"/>
    <mergeCell ref="A54:J54"/>
    <mergeCell ref="A57:J57"/>
    <mergeCell ref="A58:H58"/>
    <mergeCell ref="I58:J58"/>
    <mergeCell ref="A46:J46"/>
    <mergeCell ref="E47:H47"/>
    <mergeCell ref="I47:J47"/>
    <mergeCell ref="E48:H48"/>
    <mergeCell ref="I48:J48"/>
    <mergeCell ref="E49:H49"/>
    <mergeCell ref="I49:J49"/>
    <mergeCell ref="A41:J41"/>
    <mergeCell ref="E42:F42"/>
    <mergeCell ref="G42:I42"/>
    <mergeCell ref="A44:J44"/>
    <mergeCell ref="A45:H45"/>
    <mergeCell ref="I45:J45"/>
    <mergeCell ref="E37:F37"/>
    <mergeCell ref="G37:I37"/>
    <mergeCell ref="E38:F38"/>
    <mergeCell ref="G38:I38"/>
    <mergeCell ref="E39:F39"/>
    <mergeCell ref="G39:I39"/>
    <mergeCell ref="A27:J27"/>
    <mergeCell ref="A28:H28"/>
    <mergeCell ref="I28:J28"/>
    <mergeCell ref="A33:G33"/>
    <mergeCell ref="H33:I33"/>
    <mergeCell ref="E34:F34"/>
    <mergeCell ref="G34:H34"/>
    <mergeCell ref="A35:I35"/>
    <mergeCell ref="A36:J36"/>
    <mergeCell ref="A29:H29"/>
    <mergeCell ref="I29:J29"/>
    <mergeCell ref="A30:H30"/>
    <mergeCell ref="I30:J30"/>
    <mergeCell ref="A31:J31"/>
    <mergeCell ref="A11:J11"/>
    <mergeCell ref="E12:F12"/>
    <mergeCell ref="G12:I12"/>
    <mergeCell ref="E19:H19"/>
    <mergeCell ref="I19:J19"/>
    <mergeCell ref="A21:J21"/>
    <mergeCell ref="E22:H22"/>
    <mergeCell ref="I22:J22"/>
    <mergeCell ref="A24:J24"/>
    <mergeCell ref="A16:J16"/>
    <mergeCell ref="E17:H17"/>
    <mergeCell ref="I17:J17"/>
    <mergeCell ref="E18:H18"/>
    <mergeCell ref="I18:J18"/>
    <mergeCell ref="A14:J14"/>
    <mergeCell ref="A15:H15"/>
    <mergeCell ref="I15:J15"/>
    <mergeCell ref="E9:F9"/>
    <mergeCell ref="G9:I9"/>
    <mergeCell ref="A5:I5"/>
    <mergeCell ref="A6:J6"/>
    <mergeCell ref="E7:F7"/>
    <mergeCell ref="G7:I7"/>
    <mergeCell ref="E8:F8"/>
    <mergeCell ref="G8:I8"/>
    <mergeCell ref="A1:J1"/>
    <mergeCell ref="A2:J2"/>
    <mergeCell ref="A3:G3"/>
    <mergeCell ref="H3:I3"/>
    <mergeCell ref="E4:F4"/>
    <mergeCell ref="G4:H4"/>
  </mergeCells>
  <phoneticPr fontId="38" type="noConversion"/>
  <pageMargins left="0.511811024" right="0.511811024" top="1.0303125" bottom="0.78740157499999996" header="0.31496062000000002" footer="0.31496062000000002"/>
  <pageSetup paperSize="9" scale="63" fitToHeight="0" orientation="portrait" verticalDpi="0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rowBreaks count="6" manualBreakCount="6">
    <brk id="62" max="9" man="1"/>
    <brk id="100" max="9" man="1"/>
    <brk id="132" max="9" man="1"/>
    <brk id="162" max="9" man="1"/>
    <brk id="194" max="9" man="1"/>
    <brk id="225" max="9" man="1"/>
  </row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view="pageBreakPreview" zoomScale="80" zoomScaleNormal="80" zoomScaleSheetLayoutView="80" zoomScalePageLayoutView="60" workbookViewId="0">
      <selection activeCell="I23" sqref="I23"/>
    </sheetView>
  </sheetViews>
  <sheetFormatPr defaultColWidth="10.7109375" defaultRowHeight="15" customHeight="1" x14ac:dyDescent="0.2"/>
  <cols>
    <col min="1" max="1" width="10.7109375" style="72" customWidth="1"/>
    <col min="2" max="2" width="35.7109375" style="72" customWidth="1"/>
    <col min="3" max="3" width="20.7109375" style="72" customWidth="1"/>
    <col min="4" max="4" width="19.5703125" style="72" bestFit="1" customWidth="1"/>
    <col min="5" max="7" width="12.7109375" style="72" customWidth="1"/>
    <col min="8" max="8" width="12.5703125" style="72" bestFit="1" customWidth="1"/>
    <col min="9" max="9" width="13.140625" style="72" bestFit="1" customWidth="1"/>
    <col min="10" max="16384" width="10.7109375" style="72"/>
  </cols>
  <sheetData>
    <row r="1" spans="1:9" ht="15" customHeight="1" x14ac:dyDescent="0.2">
      <c r="A1" s="260" t="s">
        <v>13</v>
      </c>
      <c r="B1" s="261"/>
      <c r="C1" s="261"/>
      <c r="D1" s="261"/>
      <c r="E1" s="261"/>
      <c r="F1" s="261"/>
      <c r="G1" s="89"/>
    </row>
    <row r="2" spans="1:9" ht="15" customHeight="1" x14ac:dyDescent="0.2">
      <c r="A2" s="262" t="s">
        <v>263</v>
      </c>
      <c r="B2" s="263"/>
      <c r="C2" s="263"/>
      <c r="D2" s="263"/>
      <c r="E2" s="263"/>
      <c r="F2" s="263"/>
      <c r="G2" s="73"/>
    </row>
    <row r="3" spans="1:9" ht="15" customHeight="1" x14ac:dyDescent="0.2">
      <c r="A3" s="262" t="s">
        <v>265</v>
      </c>
      <c r="B3" s="263"/>
      <c r="C3" s="263"/>
      <c r="D3" s="418" t="s">
        <v>278</v>
      </c>
      <c r="E3" s="418"/>
      <c r="F3" s="418"/>
      <c r="G3" s="90"/>
    </row>
    <row r="4" spans="1:9" s="69" customFormat="1" ht="12.75" x14ac:dyDescent="0.2">
      <c r="A4" s="414" t="s">
        <v>261</v>
      </c>
      <c r="B4" s="415"/>
      <c r="C4" s="415"/>
      <c r="D4" s="415"/>
      <c r="E4" s="265"/>
      <c r="F4" s="264"/>
      <c r="G4" s="74"/>
    </row>
    <row r="5" spans="1:9" ht="24.95" customHeight="1" x14ac:dyDescent="0.2">
      <c r="A5" s="427" t="s">
        <v>1</v>
      </c>
      <c r="B5" s="427" t="s">
        <v>14</v>
      </c>
      <c r="C5" s="427"/>
      <c r="D5" s="413" t="s">
        <v>28</v>
      </c>
      <c r="E5" s="416"/>
      <c r="F5" s="417"/>
      <c r="G5" s="115"/>
    </row>
    <row r="6" spans="1:9" ht="24.95" customHeight="1" x14ac:dyDescent="0.2">
      <c r="A6" s="427"/>
      <c r="B6" s="427"/>
      <c r="C6" s="427"/>
      <c r="D6" s="413"/>
      <c r="E6" s="11">
        <v>1</v>
      </c>
      <c r="F6" s="11">
        <v>2</v>
      </c>
      <c r="G6" s="116"/>
    </row>
    <row r="7" spans="1:9" ht="24.95" customHeight="1" x14ac:dyDescent="0.2">
      <c r="A7" s="421" t="s">
        <v>26</v>
      </c>
      <c r="B7" s="423" t="str">
        <f>'Planilha Orçamentária'!D7</f>
        <v>SERVIÇOS PRELIMINARES</v>
      </c>
      <c r="C7" s="75" t="s">
        <v>15</v>
      </c>
      <c r="D7" s="425">
        <f>'Planilha Orçamentária'!H11</f>
        <v>8001</v>
      </c>
      <c r="E7" s="76">
        <v>1</v>
      </c>
      <c r="F7" s="76"/>
      <c r="G7" s="117"/>
    </row>
    <row r="8" spans="1:9" ht="24.95" customHeight="1" x14ac:dyDescent="0.2">
      <c r="A8" s="422"/>
      <c r="B8" s="424"/>
      <c r="C8" s="77" t="s">
        <v>16</v>
      </c>
      <c r="D8" s="426"/>
      <c r="E8" s="12">
        <f>E7*$D$7</f>
        <v>8001</v>
      </c>
      <c r="F8" s="12">
        <f t="shared" ref="F8" si="0">F7*$D$7</f>
        <v>0</v>
      </c>
      <c r="G8" s="118"/>
      <c r="H8" s="72">
        <f>SUM(E8:F8)</f>
        <v>8001</v>
      </c>
      <c r="I8" s="72">
        <f>H8-D7</f>
        <v>0</v>
      </c>
    </row>
    <row r="9" spans="1:9" ht="24.95" customHeight="1" x14ac:dyDescent="0.2">
      <c r="A9" s="421" t="s">
        <v>25</v>
      </c>
      <c r="B9" s="423" t="str">
        <f>'Planilha Orçamentária'!D13</f>
        <v>REDE DE DISTRIBUIÇÃO</v>
      </c>
      <c r="C9" s="75" t="s">
        <v>15</v>
      </c>
      <c r="D9" s="425">
        <f>'Planilha Orçamentária'!H28</f>
        <v>231285.14000000004</v>
      </c>
      <c r="E9" s="76">
        <v>0.5</v>
      </c>
      <c r="F9" s="76">
        <v>0.5</v>
      </c>
      <c r="G9" s="117"/>
    </row>
    <row r="10" spans="1:9" ht="24.95" customHeight="1" x14ac:dyDescent="0.2">
      <c r="A10" s="422"/>
      <c r="B10" s="424"/>
      <c r="C10" s="77" t="s">
        <v>16</v>
      </c>
      <c r="D10" s="426"/>
      <c r="E10" s="12">
        <f>E9*$D$9</f>
        <v>115642.57000000002</v>
      </c>
      <c r="F10" s="12">
        <f t="shared" ref="F10" si="1">F9*$D$9</f>
        <v>115642.57000000002</v>
      </c>
      <c r="G10" s="118"/>
      <c r="H10" s="72">
        <f>SUM(E10:F10)</f>
        <v>231285.14000000004</v>
      </c>
      <c r="I10" s="72">
        <f>H10-D9</f>
        <v>0</v>
      </c>
    </row>
    <row r="11" spans="1:9" ht="24.95" customHeight="1" x14ac:dyDescent="0.2">
      <c r="A11" s="419" t="s">
        <v>17</v>
      </c>
      <c r="B11" s="419"/>
      <c r="C11" s="419"/>
      <c r="D11" s="420">
        <f>SUM(D7:D10)</f>
        <v>239286.14000000004</v>
      </c>
      <c r="E11" s="78">
        <f>E13/$D$11</f>
        <v>0.516718477718768</v>
      </c>
      <c r="F11" s="78">
        <f t="shared" ref="F11" si="2">F13/$D$11</f>
        <v>0.483281522281232</v>
      </c>
      <c r="G11" s="119"/>
    </row>
    <row r="12" spans="1:9" ht="24.95" customHeight="1" x14ac:dyDescent="0.2">
      <c r="A12" s="419" t="s">
        <v>18</v>
      </c>
      <c r="B12" s="419"/>
      <c r="C12" s="419"/>
      <c r="D12" s="420"/>
      <c r="E12" s="78">
        <f>E11</f>
        <v>0.516718477718768</v>
      </c>
      <c r="F12" s="78">
        <f>F11+E12</f>
        <v>1</v>
      </c>
      <c r="G12" s="119"/>
    </row>
    <row r="13" spans="1:9" ht="24.95" customHeight="1" x14ac:dyDescent="0.2">
      <c r="A13" s="419" t="s">
        <v>19</v>
      </c>
      <c r="B13" s="419"/>
      <c r="C13" s="419"/>
      <c r="D13" s="420"/>
      <c r="E13" s="13">
        <f>SUM(E10,E8)</f>
        <v>123643.57000000002</v>
      </c>
      <c r="F13" s="13">
        <f>SUM(F10,F8)</f>
        <v>115642.57000000002</v>
      </c>
      <c r="G13" s="120"/>
    </row>
    <row r="14" spans="1:9" ht="24.95" customHeight="1" x14ac:dyDescent="0.2">
      <c r="A14" s="419" t="s">
        <v>20</v>
      </c>
      <c r="B14" s="419"/>
      <c r="C14" s="419"/>
      <c r="D14" s="420"/>
      <c r="E14" s="13">
        <f>E13</f>
        <v>123643.57000000002</v>
      </c>
      <c r="F14" s="13">
        <f>F13+E14</f>
        <v>239286.14000000004</v>
      </c>
      <c r="G14" s="120"/>
    </row>
  </sheetData>
  <mergeCells count="17">
    <mergeCell ref="B5:C6"/>
    <mergeCell ref="D5:D6"/>
    <mergeCell ref="A4:D4"/>
    <mergeCell ref="E5:F5"/>
    <mergeCell ref="D3:F3"/>
    <mergeCell ref="A11:C11"/>
    <mergeCell ref="D11:D14"/>
    <mergeCell ref="A12:C12"/>
    <mergeCell ref="A13:C13"/>
    <mergeCell ref="A14:C14"/>
    <mergeCell ref="A7:A8"/>
    <mergeCell ref="B7:B8"/>
    <mergeCell ref="D7:D8"/>
    <mergeCell ref="A9:A10"/>
    <mergeCell ref="B9:B10"/>
    <mergeCell ref="D9:D10"/>
    <mergeCell ref="A5:A6"/>
  </mergeCells>
  <conditionalFormatting sqref="E7:G14">
    <cfRule type="cellIs" dxfId="1" priority="5" operator="equal">
      <formula>0</formula>
    </cfRule>
  </conditionalFormatting>
  <printOptions horizontalCentered="1" gridLines="1"/>
  <pageMargins left="0.51181102362204722" right="0.51181102362204722" top="1.0607638888888888" bottom="0.78740157480314965" header="0.31496062992125984" footer="0.31496062992125984"/>
  <pageSetup paperSize="9" fitToWidth="0" fitToHeight="0" orientation="landscape" r:id="rId1"/>
  <headerFooter alignWithMargins="0">
    <oddHeader>&amp;C&amp;G</oddHeader>
    <oddFooter>&amp;CLogradouro: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141E-B050-46BB-820F-FC4F5DF8520A}">
  <dimension ref="A1:E55"/>
  <sheetViews>
    <sheetView showGridLines="0"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11" style="194" bestFit="1" customWidth="1"/>
    <col min="2" max="2" width="40.42578125" style="194" customWidth="1"/>
    <col min="3" max="3" width="11.7109375" style="194" customWidth="1"/>
    <col min="4" max="4" width="7.28515625" style="194" customWidth="1"/>
    <col min="5" max="5" width="11" style="194" bestFit="1" customWidth="1"/>
    <col min="6" max="16384" width="9.140625" style="194"/>
  </cols>
  <sheetData>
    <row r="1" spans="1:5" ht="15.75" x14ac:dyDescent="0.25">
      <c r="A1" s="433" t="s">
        <v>185</v>
      </c>
      <c r="B1" s="433"/>
      <c r="C1" s="433"/>
      <c r="D1" s="433"/>
      <c r="E1" s="193"/>
    </row>
    <row r="2" spans="1:5" x14ac:dyDescent="0.2">
      <c r="A2" s="195" t="s">
        <v>186</v>
      </c>
      <c r="B2" s="434" t="s">
        <v>187</v>
      </c>
      <c r="C2" s="434"/>
      <c r="D2" s="434"/>
      <c r="E2" s="196"/>
    </row>
    <row r="3" spans="1:5" ht="34.5" customHeight="1" x14ac:dyDescent="0.2">
      <c r="A3" s="195" t="s">
        <v>188</v>
      </c>
      <c r="B3" s="435" t="s">
        <v>266</v>
      </c>
      <c r="C3" s="435"/>
      <c r="D3" s="435"/>
      <c r="E3" s="196"/>
    </row>
    <row r="4" spans="1:5" x14ac:dyDescent="0.2">
      <c r="A4" s="195" t="s">
        <v>189</v>
      </c>
      <c r="B4" s="197"/>
      <c r="C4" s="197"/>
      <c r="D4" s="197"/>
      <c r="E4" s="196"/>
    </row>
    <row r="5" spans="1:5" x14ac:dyDescent="0.2">
      <c r="A5" s="198"/>
      <c r="B5" s="199"/>
      <c r="C5" s="200"/>
      <c r="D5" s="201"/>
      <c r="E5" s="196"/>
    </row>
    <row r="6" spans="1:5" x14ac:dyDescent="0.2">
      <c r="A6" s="428" t="s">
        <v>190</v>
      </c>
      <c r="B6" s="428"/>
      <c r="C6" s="428"/>
      <c r="D6" s="428"/>
      <c r="E6" s="202"/>
    </row>
    <row r="7" spans="1:5" x14ac:dyDescent="0.2">
      <c r="A7" s="203"/>
      <c r="B7" s="204"/>
      <c r="C7" s="205"/>
      <c r="D7" s="206"/>
      <c r="E7" s="203"/>
    </row>
    <row r="8" spans="1:5" x14ac:dyDescent="0.2">
      <c r="A8" s="202"/>
      <c r="B8" s="207" t="s">
        <v>191</v>
      </c>
      <c r="C8" s="205"/>
      <c r="D8" s="206"/>
      <c r="E8" s="202"/>
    </row>
    <row r="9" spans="1:5" x14ac:dyDescent="0.2">
      <c r="A9" s="202"/>
      <c r="B9" s="202"/>
      <c r="C9" s="205"/>
      <c r="D9" s="206"/>
      <c r="E9" s="202"/>
    </row>
    <row r="10" spans="1:5" x14ac:dyDescent="0.2">
      <c r="A10" s="428" t="s">
        <v>192</v>
      </c>
      <c r="B10" s="428"/>
      <c r="C10" s="428"/>
      <c r="D10" s="428"/>
      <c r="E10" s="202"/>
    </row>
    <row r="11" spans="1:5" x14ac:dyDescent="0.2">
      <c r="A11" s="203"/>
      <c r="B11" s="203"/>
      <c r="C11" s="208"/>
      <c r="D11" s="204"/>
      <c r="E11" s="203"/>
    </row>
    <row r="12" spans="1:5" x14ac:dyDescent="0.2">
      <c r="A12" s="202"/>
      <c r="B12" s="207" t="s">
        <v>193</v>
      </c>
      <c r="C12" s="208"/>
      <c r="D12" s="204"/>
      <c r="E12" s="202"/>
    </row>
    <row r="13" spans="1:5" x14ac:dyDescent="0.2">
      <c r="A13" s="202"/>
      <c r="B13" s="209"/>
      <c r="C13" s="209"/>
      <c r="D13" s="209"/>
      <c r="E13" s="209"/>
    </row>
    <row r="14" spans="1:5" x14ac:dyDescent="0.2">
      <c r="A14" s="428" t="s">
        <v>194</v>
      </c>
      <c r="B14" s="428"/>
      <c r="C14" s="428"/>
      <c r="D14" s="428"/>
      <c r="E14" s="202"/>
    </row>
    <row r="15" spans="1:5" x14ac:dyDescent="0.2">
      <c r="A15" s="203"/>
      <c r="B15" s="203"/>
      <c r="C15" s="208"/>
      <c r="D15" s="208"/>
      <c r="E15" s="203"/>
    </row>
    <row r="16" spans="1:5" x14ac:dyDescent="0.2">
      <c r="A16" s="210"/>
      <c r="B16" s="211" t="s">
        <v>195</v>
      </c>
      <c r="C16" s="212">
        <v>4</v>
      </c>
      <c r="D16" s="213" t="s">
        <v>40</v>
      </c>
      <c r="E16" s="202"/>
    </row>
    <row r="17" spans="1:5" x14ac:dyDescent="0.2">
      <c r="A17" s="210"/>
      <c r="B17" s="211" t="s">
        <v>196</v>
      </c>
      <c r="C17" s="212">
        <v>0.4</v>
      </c>
      <c r="D17" s="213" t="s">
        <v>40</v>
      </c>
      <c r="E17" s="202"/>
    </row>
    <row r="18" spans="1:5" x14ac:dyDescent="0.2">
      <c r="A18" s="210"/>
      <c r="B18" s="211" t="s">
        <v>197</v>
      </c>
      <c r="C18" s="212">
        <v>0.3</v>
      </c>
      <c r="D18" s="213" t="s">
        <v>40</v>
      </c>
      <c r="E18" s="202"/>
    </row>
    <row r="19" spans="1:5" x14ac:dyDescent="0.2">
      <c r="A19" s="210"/>
      <c r="B19" s="211" t="s">
        <v>198</v>
      </c>
      <c r="C19" s="212">
        <v>0.63</v>
      </c>
      <c r="D19" s="213" t="s">
        <v>40</v>
      </c>
      <c r="E19" s="202"/>
    </row>
    <row r="20" spans="1:5" x14ac:dyDescent="0.2">
      <c r="A20" s="202"/>
      <c r="B20" s="214"/>
      <c r="C20" s="215"/>
      <c r="D20" s="216"/>
      <c r="E20" s="202"/>
    </row>
    <row r="21" spans="1:5" x14ac:dyDescent="0.2">
      <c r="A21" s="210"/>
      <c r="B21" s="211" t="s">
        <v>199</v>
      </c>
      <c r="C21" s="212">
        <v>4</v>
      </c>
      <c r="D21" s="213" t="s">
        <v>40</v>
      </c>
      <c r="E21" s="202"/>
    </row>
    <row r="22" spans="1:5" x14ac:dyDescent="0.2">
      <c r="A22" s="202"/>
      <c r="B22" s="202"/>
      <c r="C22" s="209"/>
      <c r="D22" s="209"/>
      <c r="E22" s="202"/>
    </row>
    <row r="23" spans="1:5" x14ac:dyDescent="0.2">
      <c r="A23" s="428" t="s">
        <v>200</v>
      </c>
      <c r="B23" s="428"/>
      <c r="C23" s="428"/>
      <c r="D23" s="428"/>
      <c r="E23" s="202"/>
    </row>
    <row r="24" spans="1:5" x14ac:dyDescent="0.2">
      <c r="A24" s="206"/>
      <c r="B24" s="206"/>
      <c r="C24" s="206"/>
      <c r="D24" s="206"/>
      <c r="E24" s="202"/>
    </row>
    <row r="25" spans="1:5" x14ac:dyDescent="0.2">
      <c r="A25" s="206"/>
      <c r="B25" s="217" t="s">
        <v>201</v>
      </c>
      <c r="C25" s="218">
        <f>C28+C30+C31+C32</f>
        <v>13.15</v>
      </c>
      <c r="D25" s="219" t="s">
        <v>40</v>
      </c>
      <c r="E25" s="202"/>
    </row>
    <row r="26" spans="1:5" x14ac:dyDescent="0.2">
      <c r="A26" s="206"/>
      <c r="B26" s="206"/>
      <c r="C26" s="206"/>
      <c r="D26" s="206"/>
      <c r="E26" s="202"/>
    </row>
    <row r="27" spans="1:5" ht="25.5" x14ac:dyDescent="0.2">
      <c r="A27" s="206"/>
      <c r="B27" s="220" t="s">
        <v>202</v>
      </c>
      <c r="C27" s="212">
        <v>100</v>
      </c>
      <c r="D27" s="219" t="s">
        <v>40</v>
      </c>
      <c r="E27" s="202"/>
    </row>
    <row r="28" spans="1:5" ht="25.5" x14ac:dyDescent="0.2">
      <c r="A28" s="206"/>
      <c r="B28" s="220" t="s">
        <v>203</v>
      </c>
      <c r="C28" s="212">
        <v>5</v>
      </c>
      <c r="D28" s="219" t="s">
        <v>40</v>
      </c>
      <c r="E28" s="202"/>
    </row>
    <row r="29" spans="1:5" x14ac:dyDescent="0.2">
      <c r="A29" s="203"/>
      <c r="B29" s="203"/>
      <c r="C29" s="208"/>
      <c r="D29" s="208"/>
      <c r="E29" s="203"/>
    </row>
    <row r="30" spans="1:5" x14ac:dyDescent="0.2">
      <c r="A30" s="202"/>
      <c r="B30" s="220" t="s">
        <v>204</v>
      </c>
      <c r="C30" s="221">
        <v>3</v>
      </c>
      <c r="D30" s="222" t="s">
        <v>40</v>
      </c>
      <c r="E30" s="202"/>
    </row>
    <row r="31" spans="1:5" x14ac:dyDescent="0.2">
      <c r="A31" s="202"/>
      <c r="B31" s="220" t="s">
        <v>205</v>
      </c>
      <c r="C31" s="221">
        <v>0.65</v>
      </c>
      <c r="D31" s="222" t="s">
        <v>40</v>
      </c>
      <c r="E31" s="202"/>
    </row>
    <row r="32" spans="1:5" x14ac:dyDescent="0.2">
      <c r="A32" s="202"/>
      <c r="B32" s="220" t="s">
        <v>206</v>
      </c>
      <c r="C32" s="221">
        <f>IF(B8="Com Desoneração",4.5,0)</f>
        <v>4.5</v>
      </c>
      <c r="D32" s="213" t="s">
        <v>40</v>
      </c>
      <c r="E32" s="202"/>
    </row>
    <row r="33" spans="1:5" x14ac:dyDescent="0.2">
      <c r="A33" s="202"/>
      <c r="B33" s="202"/>
      <c r="C33" s="209"/>
      <c r="D33" s="209"/>
      <c r="E33" s="202"/>
    </row>
    <row r="34" spans="1:5" x14ac:dyDescent="0.2">
      <c r="A34" s="428" t="s">
        <v>207</v>
      </c>
      <c r="B34" s="428"/>
      <c r="C34" s="428"/>
      <c r="D34" s="428"/>
      <c r="E34" s="202"/>
    </row>
    <row r="35" spans="1:5" x14ac:dyDescent="0.2">
      <c r="A35" s="203"/>
      <c r="B35" s="203"/>
      <c r="C35" s="208"/>
      <c r="D35" s="204"/>
      <c r="E35" s="203"/>
    </row>
    <row r="36" spans="1:5" x14ac:dyDescent="0.2">
      <c r="A36" s="202"/>
      <c r="B36" s="209" t="s">
        <v>208</v>
      </c>
      <c r="C36" s="429">
        <f>ROUND((((1+($C$16/100)+($C$18/100)+($C$17/100))*(1+($C$19/100))*(1+($C$21/100)))/(1-$C$25/100)-1),4)</f>
        <v>0.2616</v>
      </c>
      <c r="D36" s="430"/>
      <c r="E36" s="223" t="s">
        <v>209</v>
      </c>
    </row>
    <row r="37" spans="1:5" x14ac:dyDescent="0.2">
      <c r="A37" s="202"/>
      <c r="B37" s="209" t="s">
        <v>210</v>
      </c>
      <c r="C37" s="431"/>
      <c r="D37" s="432"/>
      <c r="E37" s="202"/>
    </row>
    <row r="38" spans="1:5" x14ac:dyDescent="0.2">
      <c r="A38" s="202"/>
      <c r="B38" s="202"/>
      <c r="C38" s="224"/>
      <c r="D38" s="202"/>
      <c r="E38" s="202"/>
    </row>
    <row r="39" spans="1:5" x14ac:dyDescent="0.2">
      <c r="A39" s="225" t="s">
        <v>211</v>
      </c>
      <c r="B39" s="202"/>
      <c r="C39" s="209"/>
      <c r="D39" s="202"/>
      <c r="E39" s="202"/>
    </row>
    <row r="40" spans="1:5" x14ac:dyDescent="0.2">
      <c r="A40" s="225" t="str">
        <f>CONCATENATE("do ISS para ", B12," é de ",C27," %",", com a respectiva alíquota de ",C28,"  %")</f>
        <v>do ISS para Redes de Água é de 100 %, com a respectiva alíquota de 5  %</v>
      </c>
      <c r="B40" s="202"/>
      <c r="C40" s="209"/>
      <c r="D40" s="202"/>
      <c r="E40" s="202"/>
    </row>
    <row r="41" spans="1:5" x14ac:dyDescent="0.2">
      <c r="A41" s="225"/>
      <c r="B41" s="202"/>
      <c r="C41" s="209"/>
      <c r="D41" s="202"/>
      <c r="E41" s="202"/>
    </row>
    <row r="42" spans="1:5" x14ac:dyDescent="0.2">
      <c r="A42" s="226" t="s">
        <v>212</v>
      </c>
      <c r="B42" s="227"/>
      <c r="C42" s="228"/>
      <c r="D42" s="228"/>
      <c r="E42" s="202"/>
    </row>
    <row r="43" spans="1:5" x14ac:dyDescent="0.2">
      <c r="A43" s="226" t="str">
        <f>CONCATENATE("elaboração do orçamento foi ",B8,", e que esta é a alternativa mais adequada para ")</f>
        <v xml:space="preserve">elaboração do orçamento foi Com Desoneração, e que esta é a alternativa mais adequada para </v>
      </c>
      <c r="B43" s="202"/>
      <c r="C43" s="228"/>
      <c r="D43" s="228"/>
      <c r="E43" s="202"/>
    </row>
    <row r="44" spans="1:5" x14ac:dyDescent="0.2">
      <c r="A44" s="226" t="s">
        <v>213</v>
      </c>
      <c r="B44" s="202"/>
      <c r="C44" s="228"/>
      <c r="D44" s="228"/>
      <c r="E44" s="202"/>
    </row>
    <row r="45" spans="1:5" x14ac:dyDescent="0.2">
      <c r="A45" s="202"/>
      <c r="B45" s="202"/>
      <c r="C45" s="209"/>
      <c r="D45" s="202"/>
      <c r="E45" s="202"/>
    </row>
    <row r="46" spans="1:5" x14ac:dyDescent="0.2">
      <c r="A46" s="202"/>
      <c r="B46" s="202"/>
      <c r="C46" s="209"/>
      <c r="D46" s="202"/>
      <c r="E46" s="202"/>
    </row>
    <row r="47" spans="1:5" x14ac:dyDescent="0.2">
      <c r="A47" s="202"/>
      <c r="B47" s="202"/>
      <c r="C47" s="209"/>
      <c r="D47" s="202"/>
      <c r="E47" s="202"/>
    </row>
    <row r="48" spans="1:5" x14ac:dyDescent="0.2">
      <c r="A48" s="210" t="s">
        <v>214</v>
      </c>
      <c r="B48" s="229" t="s">
        <v>258</v>
      </c>
      <c r="C48" s="209"/>
      <c r="D48" s="202"/>
      <c r="E48" s="202"/>
    </row>
    <row r="49" spans="1:5" x14ac:dyDescent="0.2">
      <c r="A49" s="209" t="s">
        <v>215</v>
      </c>
      <c r="B49" s="230" t="s">
        <v>259</v>
      </c>
      <c r="C49" s="209"/>
      <c r="D49" s="202"/>
      <c r="E49" s="202"/>
    </row>
    <row r="50" spans="1:5" x14ac:dyDescent="0.2">
      <c r="A50" s="202"/>
      <c r="B50" s="202"/>
      <c r="C50" s="209"/>
      <c r="D50" s="202"/>
      <c r="E50" s="202"/>
    </row>
    <row r="51" spans="1:5" x14ac:dyDescent="0.2">
      <c r="A51" s="202"/>
      <c r="B51" s="202"/>
      <c r="C51" s="209"/>
      <c r="D51" s="202"/>
      <c r="E51" s="202"/>
    </row>
    <row r="52" spans="1:5" x14ac:dyDescent="0.2">
      <c r="A52" s="202"/>
      <c r="B52" s="202"/>
      <c r="C52" s="209"/>
      <c r="D52" s="202"/>
      <c r="E52" s="202"/>
    </row>
    <row r="53" spans="1:5" x14ac:dyDescent="0.2">
      <c r="A53" s="202"/>
      <c r="B53" s="229" t="s">
        <v>216</v>
      </c>
      <c r="C53" s="209"/>
      <c r="D53" s="202"/>
      <c r="E53" s="202"/>
    </row>
    <row r="54" spans="1:5" x14ac:dyDescent="0.2">
      <c r="A54" s="210" t="s">
        <v>217</v>
      </c>
      <c r="B54" s="230" t="s">
        <v>260</v>
      </c>
      <c r="C54" s="209"/>
      <c r="D54" s="202"/>
      <c r="E54" s="202"/>
    </row>
    <row r="55" spans="1:5" x14ac:dyDescent="0.2">
      <c r="A55" s="210" t="s">
        <v>218</v>
      </c>
      <c r="B55" s="230" t="s">
        <v>219</v>
      </c>
      <c r="C55" s="209"/>
      <c r="D55" s="202"/>
      <c r="E55" s="202"/>
    </row>
  </sheetData>
  <protectedRanges>
    <protectedRange sqref="C16:C19" name="Intervalo1_2"/>
    <protectedRange sqref="C20:C21 C30:C32" name="Intervalo2_2"/>
  </protectedRanges>
  <mergeCells count="9">
    <mergeCell ref="A23:D23"/>
    <mergeCell ref="A34:D34"/>
    <mergeCell ref="C36:D37"/>
    <mergeCell ref="A1:D1"/>
    <mergeCell ref="B2:D2"/>
    <mergeCell ref="B3:D3"/>
    <mergeCell ref="A6:D6"/>
    <mergeCell ref="A10:D10"/>
    <mergeCell ref="A14:D14"/>
  </mergeCells>
  <conditionalFormatting sqref="E36">
    <cfRule type="cellIs" dxfId="0" priority="1" stopIfTrue="1" operator="equal">
      <formula>"Atende"</formula>
    </cfRule>
  </conditionalFormatting>
  <dataValidations disablePrompts="1" count="4">
    <dataValidation type="decimal" allowBlank="1" showInputMessage="1" showErrorMessage="1" errorTitle="Atenção" error="O valor deve estar entre 0 e 100" sqref="C27" xr:uid="{3CE3848F-B7B0-4CCC-A358-309DB0DD0D7E}">
      <formula1>0</formula1>
      <formula2>100</formula2>
    </dataValidation>
    <dataValidation type="decimal" allowBlank="1" showInputMessage="1" showErrorMessage="1" errorTitle="Atenção" error="O valor deve estar entre 2%  e  5%" sqref="C28" xr:uid="{77A9B087-AB32-433A-BC4E-B45336EE6979}">
      <formula1>2</formula1>
      <formula2>5</formula2>
    </dataValidation>
    <dataValidation type="list" allowBlank="1" showInputMessage="1" showErrorMessage="1" sqref="B8" xr:uid="{BA639A68-69A4-449C-A57C-0FFA2ED2A63C}">
      <formula1>"Com Desoneração, Sem Desoneração"</formula1>
    </dataValidation>
    <dataValidation type="list" allowBlank="1" showInputMessage="1" showErrorMessage="1" sqref="B12" xr:uid="{2511462C-E85F-45D2-8A96-272D6B950CD5}">
      <formula1>"Edificações, Fornecimento de Materiais e Equipamentos, Redes de Água, Esgoto ou Correlatas, Rodovias e Ferrovias, Portuárias, Marítimas e Fluviais,"</formula1>
    </dataValidation>
  </dataValidations>
  <pageMargins left="0.511811024" right="0.511811024" top="1.4437500000000001" bottom="0.78740157499999996" header="0.31496062000000002" footer="0.31496062000000002"/>
  <pageSetup paperSize="9" scale="93" orientation="portrait" verticalDpi="300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Resumo</vt:lpstr>
      <vt:lpstr>Planilha Orçamentária</vt:lpstr>
      <vt:lpstr>Memorial de Cálculo</vt:lpstr>
      <vt:lpstr>Composição</vt:lpstr>
      <vt:lpstr>Cronograma</vt:lpstr>
      <vt:lpstr>Detalhamento BDI</vt:lpstr>
      <vt:lpstr>Composição!Area_de_impressao</vt:lpstr>
      <vt:lpstr>Cronograma!Area_de_impressao</vt:lpstr>
      <vt:lpstr>'Detalhamento BDI'!Area_de_impressao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'Planilha Orçamentária'!Titulos_de_impressao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Igor Alves Folador Dominicini</cp:lastModifiedBy>
  <cp:lastPrinted>2021-01-25T12:44:11Z</cp:lastPrinted>
  <dcterms:created xsi:type="dcterms:W3CDTF">2013-05-06T17:13:09Z</dcterms:created>
  <dcterms:modified xsi:type="dcterms:W3CDTF">2021-01-26T16:05:25Z</dcterms:modified>
</cp:coreProperties>
</file>