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.diniz\Desktop\PMI\Troca do telhado e do forro - Prédio novo da E.M.E.F Luíza Grimaldi\"/>
    </mc:Choice>
  </mc:AlternateContent>
  <xr:revisionPtr revIDLastSave="0" documentId="13_ncr:1_{CC4517D0-CC0B-49D8-8A43-8B7499638B32}" xr6:coauthVersionLast="43" xr6:coauthVersionMax="43" xr10:uidLastSave="{00000000-0000-0000-0000-000000000000}"/>
  <bookViews>
    <workbookView xWindow="-120" yWindow="-120" windowWidth="29040" windowHeight="15840" tabRatio="583" activeTab="2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0" r:id="rId5"/>
  </sheets>
  <definedNames>
    <definedName name="_xlnm.Print_Area" localSheetId="4">Composição!$A$1:$J$23</definedName>
    <definedName name="_xlnm.Print_Area" localSheetId="3">Cronograma!$A$1:$E$14</definedName>
    <definedName name="_xlnm.Print_Area" localSheetId="2">'Memorial de Cálculo'!$A$1:$Q$40</definedName>
    <definedName name="_xlnm.Print_Area" localSheetId="1">'Planilha Orçamentária'!$A$1:$H$23</definedName>
    <definedName name="_xlnm.Print_Area" localSheetId="0">Resumo!$A$1:$D$25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H12" i="1" l="1"/>
  <c r="B38" i="2" l="1"/>
  <c r="P40" i="2"/>
  <c r="P39" i="2"/>
  <c r="H19" i="1"/>
  <c r="J13" i="10"/>
  <c r="J12" i="10"/>
  <c r="J14" i="10" l="1"/>
  <c r="I17" i="10"/>
  <c r="I19" i="10" s="1"/>
  <c r="I21" i="10" s="1"/>
  <c r="I22" i="10" s="1"/>
  <c r="I23" i="10" l="1"/>
  <c r="B34" i="2" l="1"/>
  <c r="P36" i="2"/>
  <c r="P35" i="2"/>
  <c r="H18" i="1"/>
  <c r="P31" i="2" l="1"/>
  <c r="P27" i="2"/>
  <c r="P23" i="2"/>
  <c r="P18" i="2"/>
  <c r="P14" i="2"/>
  <c r="P10" i="2"/>
  <c r="B7" i="4" l="1"/>
  <c r="B9" i="4"/>
  <c r="P32" i="2"/>
  <c r="H17" i="1" s="1"/>
  <c r="B30" i="2"/>
  <c r="B26" i="2" l="1"/>
  <c r="P28" i="2"/>
  <c r="H16" i="1" s="1"/>
  <c r="H20" i="1" s="1"/>
  <c r="P24" i="2"/>
  <c r="H15" i="1" s="1"/>
  <c r="B22" i="2"/>
  <c r="B21" i="2"/>
  <c r="P19" i="2"/>
  <c r="H11" i="1" s="1"/>
  <c r="B17" i="2"/>
  <c r="P15" i="2"/>
  <c r="H10" i="1" s="1"/>
  <c r="P11" i="2"/>
  <c r="H9" i="1" s="1"/>
  <c r="B10" i="8"/>
  <c r="B8" i="8"/>
  <c r="D9" i="4" l="1"/>
  <c r="E10" i="4" s="1"/>
  <c r="D10" i="8"/>
  <c r="D7" i="4" l="1"/>
  <c r="E8" i="4" s="1"/>
  <c r="D8" i="8"/>
  <c r="C12" i="8" s="1"/>
  <c r="B13" i="2"/>
  <c r="D11" i="4" l="1"/>
  <c r="B9" i="2"/>
  <c r="B8" i="2"/>
  <c r="C8" i="8" l="1"/>
  <c r="C10" i="8" l="1"/>
  <c r="E13" i="4" l="1"/>
  <c r="E11" i="4" s="1"/>
  <c r="E14" i="4" l="1"/>
  <c r="E12" i="4" l="1"/>
  <c r="C14" i="8" l="1"/>
</calcChain>
</file>

<file path=xl/sharedStrings.xml><?xml version="1.0" encoding="utf-8"?>
<sst xmlns="http://schemas.openxmlformats.org/spreadsheetml/2006/main" count="193" uniqueCount="118">
  <si>
    <t>ITEM</t>
  </si>
  <si>
    <t>CÓDIGO</t>
  </si>
  <si>
    <t>ORGÃO</t>
  </si>
  <si>
    <t>DESCRIÇÃO SERVIÇO</t>
  </si>
  <si>
    <t>m²</t>
  </si>
  <si>
    <t xml:space="preserve"> </t>
  </si>
  <si>
    <t>TOTAL GERAL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</si>
  <si>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</si>
  <si>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</si>
  <si>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</si>
  <si>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</si>
  <si>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</si>
  <si>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</si>
  <si>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</si>
  <si>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</si>
  <si>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</si>
  <si>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</si>
  <si>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</si>
  <si>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</si>
  <si>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</si>
  <si>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</si>
  <si>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</si>
  <si>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</si>
  <si>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</si>
  <si>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</si>
  <si>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</si>
  <si>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</si>
  <si>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</si>
  <si>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</si>
  <si>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</si>
  <si>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</si>
  <si>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</si>
  <si>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</si>
  <si>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</si>
  <si>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</si>
  <si>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</si>
  <si>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CREA ES-043213/D</t>
  </si>
  <si>
    <r>
      <t>ORÇAMENTISTAS:</t>
    </r>
    <r>
      <rPr>
        <sz val="10"/>
        <rFont val="Arial"/>
        <family val="2"/>
      </rPr>
      <t xml:space="preserve"> </t>
    </r>
  </si>
  <si>
    <t>Eng.ª Civil CATARINA DEMONER DINIZ - CREA: ES-0048118/D</t>
  </si>
  <si>
    <t>Eng.ª Civil Catarina Demoner Diniz</t>
  </si>
  <si>
    <t>Eng.º Civil Igor Alves Folador Dominicini</t>
  </si>
  <si>
    <t>Eng.º Civil IGOR ALVES FOLADOR DOMINICINI - CREA: ES- 043213/D</t>
  </si>
  <si>
    <t>CREA ES-0048118/D</t>
  </si>
  <si>
    <t>VOLUME
(m³)</t>
  </si>
  <si>
    <t>COMPRIM.
(m)</t>
  </si>
  <si>
    <t>ALTURA
(m)</t>
  </si>
  <si>
    <t>IOPES</t>
  </si>
  <si>
    <t>Cobertura nova de telhas de alumínio trapezoidal, H = 8 cm, esp. 0.5mm, inclusive acessórios de fixação</t>
  </si>
  <si>
    <t>090206</t>
  </si>
  <si>
    <t>KG</t>
  </si>
  <si>
    <t>Remoção de cobertura em telha metálica, exclusive estrutura</t>
  </si>
  <si>
    <t>010280</t>
  </si>
  <si>
    <t>Remoção de forro em eucatex, sem aproveitamento do material</t>
  </si>
  <si>
    <t>010318</t>
  </si>
  <si>
    <t>01.02</t>
  </si>
  <si>
    <t>01.03</t>
  </si>
  <si>
    <t>Auditório</t>
  </si>
  <si>
    <t>Área total de cobertura</t>
  </si>
  <si>
    <t>DEMOLIÇÃO E RETIRADA</t>
  </si>
  <si>
    <t>02</t>
  </si>
  <si>
    <t>SERVIÇOS</t>
  </si>
  <si>
    <t>02.01</t>
  </si>
  <si>
    <t>02.02</t>
  </si>
  <si>
    <t xml:space="preserve"> 010240 </t>
  </si>
  <si>
    <t>Retirada de pontos elétricos (luminárias, interruptores e tomadas)</t>
  </si>
  <si>
    <t>und</t>
  </si>
  <si>
    <t>SUB-TOTAL - 01</t>
  </si>
  <si>
    <t>SUB-TOTAL - 02</t>
  </si>
  <si>
    <r>
      <t xml:space="preserve">LOCAL: </t>
    </r>
    <r>
      <rPr>
        <sz val="10"/>
        <rFont val="Arial"/>
        <family val="2"/>
      </rPr>
      <t>Rua Valetim De Martim, S/N - Centro, Itarana, Espírito Santo.</t>
    </r>
  </si>
  <si>
    <r>
      <t>LOCAL:</t>
    </r>
    <r>
      <rPr>
        <sz val="10"/>
        <rFont val="Arial"/>
        <family val="2"/>
      </rPr>
      <t xml:space="preserve">  Rua Valetim De Martim, S/N - Centro, Itarana, Espírito Santo.</t>
    </r>
  </si>
  <si>
    <t>Itarana, 04 de junho de 2019.</t>
  </si>
  <si>
    <t>02.03</t>
  </si>
  <si>
    <t>Área total da cobertura</t>
  </si>
  <si>
    <r>
      <t>LOCAL:</t>
    </r>
    <r>
      <rPr>
        <sz val="10"/>
        <rFont val="Arial"/>
        <family val="2"/>
      </rPr>
      <t xml:space="preserve"> Rua Valetim De Martim, S/N - Centro, Itarana, Espírito Santo.</t>
    </r>
  </si>
  <si>
    <t>Itarana, 04 de junho de 2019</t>
  </si>
  <si>
    <r>
      <t>ORÇAMENTISTAS:</t>
    </r>
    <r>
      <rPr>
        <sz val="10"/>
        <rFont val="Arial"/>
        <family val="2"/>
      </rPr>
      <t xml:space="preserve"> Eng.º Civil IGOR ALVES FOLADOR DOMINICINI - CREA ES-043213/D                                                                    Eng.ª Civil CATARINA DEMONER DINIZ - CREA ES-0048118/D</t>
    </r>
  </si>
  <si>
    <r>
      <t xml:space="preserve">ORÇAMENTISTAS: </t>
    </r>
    <r>
      <rPr>
        <sz val="10"/>
        <rFont val="Arial"/>
        <family val="2"/>
      </rPr>
      <t xml:space="preserve">Eng.º Civil IGOR ALVES FOLADOR DOMINICINI - CREA ES-043213/D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Eng.ª Civil CATARINA DEMONER DINIZ - CREA ES-0048118/D</t>
    </r>
  </si>
  <si>
    <t>Eng.º Civil IGOR ALVES FOLADOR DOMINICINI - CREA ES-043213/D</t>
  </si>
  <si>
    <t>Eng.ª Civil CATARINA DEMONER DINIZ - CREA ES-0048118/D</t>
  </si>
  <si>
    <t>SINAPI</t>
  </si>
  <si>
    <t>02.04</t>
  </si>
  <si>
    <t>Lâmpada LED 10 W Bivolt Branca, formato tradicional (Base E27) - Fornecimento e instalação</t>
  </si>
  <si>
    <t>02.05</t>
  </si>
  <si>
    <t>SERVIÇO:</t>
  </si>
  <si>
    <t>UNIDADE:</t>
  </si>
  <si>
    <t>(A) MÃO DE OBRA</t>
  </si>
  <si>
    <t>CÓD.</t>
  </si>
  <si>
    <t>Unid.</t>
  </si>
  <si>
    <t>Coef.</t>
  </si>
  <si>
    <t>Pr. Unit.</t>
  </si>
  <si>
    <t>Subtotal</t>
  </si>
  <si>
    <t>h</t>
  </si>
  <si>
    <t>Eletricista</t>
  </si>
  <si>
    <t>(B) TOTAL</t>
  </si>
  <si>
    <t xml:space="preserve">(C) Produção da Equipe </t>
  </si>
  <si>
    <t>Custo Direto Total</t>
  </si>
  <si>
    <t>Preço Unitário Total</t>
  </si>
  <si>
    <t>COMPOSIÇÃO 01</t>
  </si>
  <si>
    <t>Recolocação de luminárias, tipo plafon, redondas, de sobrepor</t>
  </si>
  <si>
    <t xml:space="preserve">Custo Horario da Execução (A) </t>
  </si>
  <si>
    <t xml:space="preserve">(D) Custo Unitário da Execução (A)/(C) </t>
  </si>
  <si>
    <t>BDI: 30,90%</t>
  </si>
  <si>
    <t>COMPOSIÇÃO ANALÍTICA DE PREÇO UNITÁRIO</t>
  </si>
  <si>
    <t>Data-base</t>
  </si>
  <si>
    <t>Orçamentistas:</t>
  </si>
  <si>
    <t xml:space="preserve">Igor Alves Folador Dominicini  </t>
  </si>
  <si>
    <t xml:space="preserve">Catarina Demoner Diniz                                               </t>
  </si>
  <si>
    <t xml:space="preserve"> CREA ES-0048118/D</t>
  </si>
  <si>
    <t>Ponto padrão de luz no teto - considerando eletroduto PVC rígido de 3/4" inclusive conexões (4.5m), fio isolado PVC de 2.5mm2 (16.2m) e caixa estampada 4x4" (1 und)</t>
  </si>
  <si>
    <r>
      <t>OBRA:</t>
    </r>
    <r>
      <rPr>
        <sz val="10"/>
        <rFont val="Arial"/>
        <family val="2"/>
      </rPr>
      <t xml:space="preserve"> Reforma da  E.M.E.I.E.F. "Luiza Grimaldi"</t>
    </r>
  </si>
  <si>
    <r>
      <t xml:space="preserve">OBRA: </t>
    </r>
    <r>
      <rPr>
        <sz val="10"/>
        <rFont val="Arial"/>
        <family val="2"/>
      </rPr>
      <t>Reforma da  E.M.E.I.E.F. "Luiza Grimaldi"</t>
    </r>
  </si>
  <si>
    <t>010115</t>
  </si>
  <si>
    <t>010101</t>
  </si>
  <si>
    <t>Ajudante</t>
  </si>
  <si>
    <t>Forro de gesso acabamento tipo liso</t>
  </si>
  <si>
    <r>
      <t xml:space="preserve">Enc. Sociais: </t>
    </r>
    <r>
      <rPr>
        <sz val="10"/>
        <color theme="1"/>
        <rFont val="Arial"/>
        <family val="2"/>
      </rPr>
      <t xml:space="preserve">128,33%      </t>
    </r>
    <r>
      <rPr>
        <b/>
        <sz val="10"/>
        <color theme="1"/>
        <rFont val="Arial"/>
        <family val="2"/>
      </rPr>
      <t xml:space="preserve">BDI: </t>
    </r>
    <r>
      <rPr>
        <sz val="10"/>
        <color theme="1"/>
        <rFont val="Arial"/>
        <family val="2"/>
      </rPr>
      <t xml:space="preserve">30,90%      </t>
    </r>
    <r>
      <rPr>
        <b/>
        <sz val="10"/>
        <color theme="1"/>
        <rFont val="Arial"/>
        <family val="2"/>
      </rPr>
      <t xml:space="preserve">BDI DIF.: </t>
    </r>
    <r>
      <rPr>
        <sz val="10"/>
        <color theme="1"/>
        <rFont val="Arial"/>
        <family val="2"/>
      </rPr>
      <t>20,93%</t>
    </r>
  </si>
  <si>
    <r>
      <t xml:space="preserve">Ref. de Preços: </t>
    </r>
    <r>
      <rPr>
        <sz val="10"/>
        <color theme="1"/>
        <rFont val="Arial"/>
        <family val="2"/>
      </rPr>
      <t>IOPES/SINAPI - mar/2019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</si>
  <si>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O BDI Diferenciado de 20,93%, empregado pelo Instituto de Obras Públicas do Espírito Santo - IOPES, é aplicado em equipamentos e serviços terceirizados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</si>
</sst>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"/>
    <numFmt numFmtId="172" formatCode="_-* #,##0.000_-;\-* #,##0.000_-;_-* &quot;-&quot;??_-;_-@_-"/>
    <numFmt numFmtId="173" formatCode="mmm/yyyy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8"/>
      <name val="Arial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4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6" fillId="25" borderId="18" applyNumberFormat="0" applyFont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44" fontId="36" fillId="0" borderId="0" applyFont="0" applyFill="0" applyBorder="0" applyAlignment="0" applyProtection="0"/>
  </cellStyleXfs>
  <cellXfs count="319">
    <xf numFmtId="0" fontId="0" fillId="0" borderId="0" xfId="0"/>
    <xf numFmtId="4" fontId="0" fillId="0" borderId="0" xfId="0" applyNumberForma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7" fillId="27" borderId="10" xfId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0" fontId="32" fillId="29" borderId="20" xfId="0" applyFont="1" applyFill="1" applyBorder="1" applyAlignment="1">
      <alignment horizontal="center" vertical="center"/>
    </xf>
    <xf numFmtId="49" fontId="7" fillId="28" borderId="7" xfId="0" applyNumberFormat="1" applyFont="1" applyFill="1" applyBorder="1" applyAlignment="1">
      <alignment horizontal="center" vertical="center"/>
    </xf>
    <xf numFmtId="0" fontId="7" fillId="28" borderId="8" xfId="0" applyFont="1" applyFill="1" applyBorder="1" applyAlignment="1">
      <alignment horizontal="center" vertical="center"/>
    </xf>
    <xf numFmtId="0" fontId="7" fillId="28" borderId="8" xfId="0" applyFont="1" applyFill="1" applyBorder="1" applyAlignment="1">
      <alignment horizontal="left" vertical="center" wrapText="1"/>
    </xf>
    <xf numFmtId="4" fontId="7" fillId="28" borderId="8" xfId="0" applyNumberFormat="1" applyFont="1" applyFill="1" applyBorder="1" applyAlignment="1">
      <alignment horizontal="center" vertical="center"/>
    </xf>
    <xf numFmtId="4" fontId="6" fillId="26" borderId="0" xfId="0" applyNumberFormat="1" applyFont="1" applyFill="1" applyAlignment="1">
      <alignment horizontal="center" vertical="center"/>
    </xf>
    <xf numFmtId="3" fontId="6" fillId="26" borderId="0" xfId="0" applyNumberFormat="1" applyFont="1" applyFill="1" applyBorder="1" applyAlignment="1">
      <alignment horizontal="center"/>
    </xf>
    <xf numFmtId="0" fontId="6" fillId="26" borderId="0" xfId="0" applyFont="1" applyFill="1" applyBorder="1" applyAlignment="1">
      <alignment horizontal="left"/>
    </xf>
    <xf numFmtId="2" fontId="6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/>
    </xf>
    <xf numFmtId="4" fontId="6" fillId="26" borderId="3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0" xfId="4" applyNumberFormat="1" applyFont="1" applyFill="1" applyBorder="1" applyAlignment="1">
      <alignment horizontal="center" vertical="center"/>
    </xf>
    <xf numFmtId="3" fontId="30" fillId="26" borderId="2" xfId="4" applyNumberFormat="1" applyFont="1" applyFill="1" applyBorder="1" applyAlignment="1">
      <alignment horizontal="right" vertical="top"/>
    </xf>
    <xf numFmtId="0" fontId="30" fillId="26" borderId="2" xfId="4" applyFont="1" applyFill="1" applyBorder="1" applyAlignment="1">
      <alignment vertical="top" wrapText="1"/>
    </xf>
    <xf numFmtId="3" fontId="30" fillId="26" borderId="0" xfId="4" applyNumberFormat="1" applyFont="1" applyFill="1" applyBorder="1" applyAlignment="1">
      <alignment horizontal="center" vertical="top"/>
    </xf>
    <xf numFmtId="2" fontId="30" fillId="26" borderId="0" xfId="5" applyNumberFormat="1" applyFont="1" applyFill="1" applyBorder="1" applyAlignment="1">
      <alignment horizontal="center" vertical="top"/>
    </xf>
    <xf numFmtId="2" fontId="30" fillId="26" borderId="0" xfId="4" applyNumberFormat="1" applyFont="1" applyFill="1" applyBorder="1" applyAlignment="1">
      <alignment horizontal="center" vertical="top"/>
    </xf>
    <xf numFmtId="2" fontId="30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0" fillId="26" borderId="0" xfId="1" applyNumberFormat="1" applyFont="1" applyFill="1" applyBorder="1" applyAlignment="1">
      <alignment horizontal="center" vertical="top" wrapText="1"/>
    </xf>
    <xf numFmtId="4" fontId="30" fillId="26" borderId="0" xfId="1" applyNumberFormat="1" applyFont="1" applyFill="1" applyBorder="1" applyAlignment="1">
      <alignment horizontal="center" vertical="top"/>
    </xf>
    <xf numFmtId="4" fontId="30" fillId="26" borderId="3" xfId="1" applyNumberFormat="1" applyFont="1" applyFill="1" applyBorder="1" applyAlignment="1">
      <alignment horizontal="center" vertical="top"/>
    </xf>
    <xf numFmtId="4" fontId="30" fillId="26" borderId="0" xfId="4" applyNumberFormat="1" applyFont="1" applyFill="1" applyBorder="1" applyAlignment="1">
      <alignment horizontal="center" vertical="center"/>
    </xf>
    <xf numFmtId="3" fontId="7" fillId="26" borderId="2" xfId="4" applyNumberFormat="1" applyFont="1" applyFill="1" applyBorder="1" applyAlignment="1">
      <alignment horizontal="right" vertical="top"/>
    </xf>
    <xf numFmtId="0" fontId="6" fillId="26" borderId="2" xfId="4" applyFont="1" applyFill="1" applyBorder="1" applyAlignment="1">
      <alignment vertical="top" wrapText="1"/>
    </xf>
    <xf numFmtId="3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horizontal="center" vertical="top"/>
    </xf>
    <xf numFmtId="2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vertical="top"/>
    </xf>
    <xf numFmtId="4" fontId="6" fillId="26" borderId="0" xfId="4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 wrapText="1"/>
    </xf>
    <xf numFmtId="4" fontId="6" fillId="26" borderId="3" xfId="1" applyNumberFormat="1" applyFont="1" applyFill="1" applyBorder="1" applyAlignment="1">
      <alignment horizontal="center" vertical="top"/>
    </xf>
    <xf numFmtId="4" fontId="6" fillId="26" borderId="3" xfId="4" applyNumberFormat="1" applyFont="1" applyFill="1" applyBorder="1" applyAlignment="1">
      <alignment horizontal="center" vertical="top"/>
    </xf>
    <xf numFmtId="0" fontId="7" fillId="26" borderId="7" xfId="4" applyFont="1" applyFill="1" applyBorder="1" applyAlignment="1">
      <alignment vertical="top" wrapText="1"/>
    </xf>
    <xf numFmtId="3" fontId="7" fillId="26" borderId="8" xfId="4" applyNumberFormat="1" applyFont="1" applyFill="1" applyBorder="1" applyAlignment="1">
      <alignment horizontal="center" vertical="top"/>
    </xf>
    <xf numFmtId="2" fontId="7" fillId="26" borderId="8" xfId="5" applyNumberFormat="1" applyFont="1" applyFill="1" applyBorder="1" applyAlignment="1">
      <alignment horizontal="center" vertical="top"/>
    </xf>
    <xf numFmtId="2" fontId="7" fillId="26" borderId="8" xfId="4" applyNumberFormat="1" applyFont="1" applyFill="1" applyBorder="1" applyAlignment="1">
      <alignment horizontal="center" vertical="top"/>
    </xf>
    <xf numFmtId="2" fontId="7" fillId="26" borderId="8" xfId="5" applyNumberFormat="1" applyFont="1" applyFill="1" applyBorder="1" applyAlignment="1">
      <alignment vertical="top"/>
    </xf>
    <xf numFmtId="4" fontId="6" fillId="26" borderId="8" xfId="4" applyNumberFormat="1" applyFont="1" applyFill="1" applyBorder="1" applyAlignment="1">
      <alignment horizontal="center" vertical="top"/>
    </xf>
    <xf numFmtId="4" fontId="7" fillId="26" borderId="8" xfId="4" applyNumberFormat="1" applyFont="1" applyFill="1" applyBorder="1" applyAlignment="1">
      <alignment horizontal="center" vertical="top"/>
    </xf>
    <xf numFmtId="4" fontId="7" fillId="26" borderId="11" xfId="1" applyNumberFormat="1" applyFont="1" applyFill="1" applyBorder="1" applyAlignment="1">
      <alignment horizontal="center" vertical="top"/>
    </xf>
    <xf numFmtId="4" fontId="7" fillId="26" borderId="11" xfId="4" applyNumberFormat="1" applyFont="1" applyFill="1" applyBorder="1" applyAlignment="1">
      <alignment horizontal="center" vertical="top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4" fontId="6" fillId="26" borderId="2" xfId="0" applyNumberFormat="1" applyFont="1" applyFill="1" applyBorder="1" applyAlignment="1">
      <alignment horizontal="center" vertical="center" wrapText="1"/>
    </xf>
    <xf numFmtId="3" fontId="6" fillId="26" borderId="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4" fontId="29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44" fontId="7" fillId="27" borderId="10" xfId="83" applyFont="1" applyFill="1" applyBorder="1" applyAlignment="1">
      <alignment horizontal="center" vertical="center"/>
    </xf>
    <xf numFmtId="44" fontId="0" fillId="28" borderId="8" xfId="83" applyFont="1" applyFill="1" applyBorder="1" applyAlignment="1">
      <alignment horizontal="center" vertical="center"/>
    </xf>
    <xf numFmtId="44" fontId="7" fillId="0" borderId="10" xfId="83" applyFont="1" applyFill="1" applyBorder="1" applyAlignment="1">
      <alignment horizontal="center" vertical="center"/>
    </xf>
    <xf numFmtId="44" fontId="0" fillId="0" borderId="0" xfId="83" applyFont="1" applyFill="1" applyAlignment="1">
      <alignment horizontal="center" vertical="center"/>
    </xf>
    <xf numFmtId="44" fontId="7" fillId="28" borderId="11" xfId="83" applyFont="1" applyFill="1" applyBorder="1" applyAlignment="1">
      <alignment horizontal="center" vertical="center"/>
    </xf>
    <xf numFmtId="44" fontId="6" fillId="0" borderId="10" xfId="83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left" vertical="center"/>
    </xf>
    <xf numFmtId="4" fontId="7" fillId="26" borderId="5" xfId="0" applyNumberFormat="1" applyFont="1" applyFill="1" applyBorder="1" applyAlignment="1">
      <alignment horizontal="left" vertical="center"/>
    </xf>
    <xf numFmtId="4" fontId="38" fillId="26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7" fillId="26" borderId="0" xfId="0" applyNumberFormat="1" applyFont="1" applyFill="1" applyBorder="1" applyAlignment="1">
      <alignment vertical="center"/>
    </xf>
    <xf numFmtId="4" fontId="6" fillId="26" borderId="0" xfId="0" applyNumberFormat="1" applyFont="1" applyFill="1" applyBorder="1" applyAlignment="1">
      <alignment vertical="center"/>
    </xf>
    <xf numFmtId="4" fontId="6" fillId="26" borderId="5" xfId="0" applyNumberFormat="1" applyFont="1" applyFill="1" applyBorder="1" applyAlignment="1">
      <alignment horizontal="left" vertical="center"/>
    </xf>
    <xf numFmtId="49" fontId="6" fillId="26" borderId="9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44" fontId="6" fillId="0" borderId="10" xfId="83" applyFont="1" applyBorder="1" applyAlignment="1">
      <alignment horizontal="center" vertical="center"/>
    </xf>
    <xf numFmtId="0" fontId="7" fillId="26" borderId="2" xfId="0" applyFont="1" applyFill="1" applyBorder="1" applyAlignment="1">
      <alignment vertical="center"/>
    </xf>
    <xf numFmtId="0" fontId="7" fillId="26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4" fontId="6" fillId="0" borderId="0" xfId="83" applyFont="1"/>
    <xf numFmtId="0" fontId="6" fillId="0" borderId="0" xfId="0" quotePrefix="1" applyFont="1" applyAlignment="1">
      <alignment horizontal="center"/>
    </xf>
    <xf numFmtId="10" fontId="29" fillId="29" borderId="20" xfId="0" applyNumberFormat="1" applyFont="1" applyFill="1" applyBorder="1" applyAlignment="1">
      <alignment horizontal="center" vertical="center"/>
    </xf>
    <xf numFmtId="170" fontId="29" fillId="0" borderId="21" xfId="1" applyNumberFormat="1" applyFont="1" applyBorder="1" applyAlignment="1">
      <alignment horizontal="center" vertical="center"/>
    </xf>
    <xf numFmtId="10" fontId="29" fillId="28" borderId="10" xfId="0" applyNumberFormat="1" applyFont="1" applyFill="1" applyBorder="1" applyAlignment="1">
      <alignment horizontal="center" vertical="center"/>
    </xf>
    <xf numFmtId="170" fontId="29" fillId="28" borderId="10" xfId="1" applyNumberFormat="1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0" fontId="6" fillId="26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4" fontId="6" fillId="0" borderId="6" xfId="0" applyNumberFormat="1" applyFont="1" applyFill="1" applyBorder="1" applyAlignment="1">
      <alignment horizontal="center" vertical="center"/>
    </xf>
    <xf numFmtId="44" fontId="6" fillId="0" borderId="6" xfId="83" applyFont="1" applyFill="1" applyBorder="1" applyAlignment="1">
      <alignment horizontal="center" vertical="center"/>
    </xf>
    <xf numFmtId="0" fontId="6" fillId="0" borderId="10" xfId="0" quotePrefix="1" applyFont="1" applyBorder="1" applyAlignment="1">
      <alignment horizontal="center"/>
    </xf>
    <xf numFmtId="44" fontId="6" fillId="0" borderId="10" xfId="83" applyFont="1" applyBorder="1"/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6" fillId="26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3" fontId="7" fillId="26" borderId="0" xfId="4" applyNumberFormat="1" applyFont="1" applyFill="1" applyBorder="1" applyAlignment="1">
      <alignment horizontal="right" vertical="top"/>
    </xf>
    <xf numFmtId="4" fontId="7" fillId="26" borderId="0" xfId="1" applyNumberFormat="1" applyFont="1" applyFill="1" applyBorder="1" applyAlignment="1">
      <alignment horizontal="center" vertical="top"/>
    </xf>
    <xf numFmtId="3" fontId="30" fillId="26" borderId="2" xfId="4" quotePrefix="1" applyNumberFormat="1" applyFont="1" applyFill="1" applyBorder="1" applyAlignment="1">
      <alignment horizontal="right" vertical="top"/>
    </xf>
    <xf numFmtId="4" fontId="0" fillId="26" borderId="0" xfId="0" applyNumberFormat="1" applyFill="1" applyBorder="1" applyAlignment="1">
      <alignment horizontal="center" vertical="center"/>
    </xf>
    <xf numFmtId="3" fontId="7" fillId="26" borderId="2" xfId="4" quotePrefix="1" applyNumberFormat="1" applyFont="1" applyFill="1" applyBorder="1" applyAlignment="1">
      <alignment horizontal="right" vertical="top"/>
    </xf>
    <xf numFmtId="1" fontId="41" fillId="26" borderId="4" xfId="58" applyNumberFormat="1" applyFont="1" applyFill="1" applyBorder="1" applyAlignment="1">
      <alignment horizontal="center"/>
    </xf>
    <xf numFmtId="1" fontId="41" fillId="26" borderId="5" xfId="58" applyNumberFormat="1" applyFont="1" applyFill="1" applyBorder="1" applyAlignment="1">
      <alignment horizontal="center"/>
    </xf>
    <xf numFmtId="1" fontId="41" fillId="26" borderId="23" xfId="58" applyNumberFormat="1" applyFont="1" applyFill="1" applyBorder="1" applyAlignment="1">
      <alignment horizontal="center"/>
    </xf>
    <xf numFmtId="1" fontId="43" fillId="30" borderId="7" xfId="58" applyNumberFormat="1" applyFont="1" applyFill="1" applyBorder="1" applyAlignment="1">
      <alignment horizontal="left" vertical="center"/>
    </xf>
    <xf numFmtId="0" fontId="44" fillId="30" borderId="8" xfId="58" applyFont="1" applyFill="1" applyBorder="1" applyAlignment="1">
      <alignment vertical="top"/>
    </xf>
    <xf numFmtId="1" fontId="43" fillId="32" borderId="10" xfId="58" applyNumberFormat="1" applyFont="1" applyFill="1" applyBorder="1" applyAlignment="1">
      <alignment horizontal="center" vertical="center" wrapText="1"/>
    </xf>
    <xf numFmtId="0" fontId="43" fillId="32" borderId="7" xfId="58" applyFont="1" applyFill="1" applyBorder="1" applyAlignment="1">
      <alignment horizontal="center" vertical="center" wrapText="1"/>
    </xf>
    <xf numFmtId="2" fontId="43" fillId="32" borderId="10" xfId="58" applyNumberFormat="1" applyFont="1" applyFill="1" applyBorder="1" applyAlignment="1">
      <alignment horizontal="center" vertical="center" wrapText="1"/>
    </xf>
    <xf numFmtId="0" fontId="43" fillId="32" borderId="10" xfId="58" applyFont="1" applyFill="1" applyBorder="1" applyAlignment="1">
      <alignment horizontal="center" vertical="center" wrapText="1"/>
    </xf>
    <xf numFmtId="0" fontId="40" fillId="32" borderId="10" xfId="46" applyFont="1" applyFill="1" applyBorder="1" applyAlignment="1">
      <alignment horizontal="center" vertical="center" wrapText="1"/>
    </xf>
    <xf numFmtId="0" fontId="43" fillId="26" borderId="7" xfId="58" applyFont="1" applyFill="1" applyBorder="1" applyAlignment="1">
      <alignment horizontal="center" vertical="center" wrapText="1"/>
    </xf>
    <xf numFmtId="171" fontId="43" fillId="26" borderId="10" xfId="58" applyNumberFormat="1" applyFont="1" applyFill="1" applyBorder="1" applyAlignment="1">
      <alignment horizontal="right" vertical="center" wrapText="1"/>
    </xf>
    <xf numFmtId="0" fontId="43" fillId="26" borderId="10" xfId="58" applyFont="1" applyFill="1" applyBorder="1" applyAlignment="1">
      <alignment horizontal="right" vertical="center" wrapText="1"/>
    </xf>
    <xf numFmtId="172" fontId="40" fillId="0" borderId="10" xfId="1" applyNumberFormat="1" applyFont="1" applyBorder="1" applyAlignment="1">
      <alignment horizontal="center" vertical="center"/>
    </xf>
    <xf numFmtId="172" fontId="45" fillId="26" borderId="10" xfId="1" applyNumberFormat="1" applyFont="1" applyFill="1" applyBorder="1" applyAlignment="1">
      <alignment horizontal="right" vertical="center" wrapText="1"/>
    </xf>
    <xf numFmtId="164" fontId="45" fillId="26" borderId="10" xfId="1" applyFont="1" applyFill="1" applyBorder="1" applyAlignment="1">
      <alignment horizontal="right" vertical="center" wrapText="1"/>
    </xf>
    <xf numFmtId="43" fontId="40" fillId="0" borderId="10" xfId="46" applyNumberFormat="1" applyFont="1" applyBorder="1" applyAlignment="1">
      <alignment horizontal="center" vertical="center"/>
    </xf>
    <xf numFmtId="0" fontId="43" fillId="26" borderId="7" xfId="58" applyFont="1" applyFill="1" applyBorder="1" applyAlignment="1">
      <alignment horizontal="center"/>
    </xf>
    <xf numFmtId="0" fontId="43" fillId="26" borderId="8" xfId="58" applyFont="1" applyFill="1" applyBorder="1" applyAlignment="1">
      <alignment horizontal="center"/>
    </xf>
    <xf numFmtId="0" fontId="43" fillId="26" borderId="11" xfId="58" applyFont="1" applyFill="1" applyBorder="1" applyAlignment="1">
      <alignment horizontal="center"/>
    </xf>
    <xf numFmtId="1" fontId="43" fillId="26" borderId="4" xfId="58" applyNumberFormat="1" applyFont="1" applyFill="1" applyBorder="1" applyAlignment="1">
      <alignment horizontal="right"/>
    </xf>
    <xf numFmtId="1" fontId="43" fillId="26" borderId="5" xfId="58" applyNumberFormat="1" applyFont="1" applyFill="1" applyBorder="1" applyAlignment="1">
      <alignment horizontal="right"/>
    </xf>
    <xf numFmtId="1" fontId="43" fillId="26" borderId="5" xfId="58" applyNumberFormat="1" applyFont="1" applyFill="1" applyBorder="1" applyAlignment="1">
      <alignment horizontal="center"/>
    </xf>
    <xf numFmtId="1" fontId="43" fillId="26" borderId="23" xfId="58" applyNumberFormat="1" applyFont="1" applyFill="1" applyBorder="1" applyAlignment="1">
      <alignment horizontal="center"/>
    </xf>
    <xf numFmtId="0" fontId="0" fillId="0" borderId="10" xfId="0" applyBorder="1"/>
    <xf numFmtId="0" fontId="6" fillId="0" borderId="10" xfId="0" applyFont="1" applyBorder="1" applyAlignment="1">
      <alignment horizontal="left" vertical="center" wrapText="1"/>
    </xf>
    <xf numFmtId="4" fontId="0" fillId="0" borderId="24" xfId="0" applyNumberFormat="1" applyBorder="1" applyAlignment="1">
      <alignment horizontal="center" vertical="center"/>
    </xf>
    <xf numFmtId="4" fontId="0" fillId="26" borderId="24" xfId="0" applyNumberFormat="1" applyFill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26" borderId="32" xfId="0" applyNumberFormat="1" applyFill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26" borderId="28" xfId="0" applyNumberFormat="1" applyFill="1" applyBorder="1" applyAlignment="1">
      <alignment horizontal="center" vertical="center"/>
    </xf>
    <xf numFmtId="4" fontId="0" fillId="26" borderId="31" xfId="0" applyNumberFormat="1" applyFill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0" fillId="26" borderId="33" xfId="0" applyNumberFormat="1" applyFill="1" applyBorder="1" applyAlignment="1">
      <alignment horizontal="center" vertical="center"/>
    </xf>
    <xf numFmtId="4" fontId="0" fillId="26" borderId="37" xfId="0" applyNumberFormat="1" applyFill="1" applyBorder="1" applyAlignment="1">
      <alignment horizontal="center" vertical="center"/>
    </xf>
    <xf numFmtId="4" fontId="0" fillId="26" borderId="35" xfId="0" applyNumberFormat="1" applyFill="1" applyBorder="1" applyAlignment="1">
      <alignment horizontal="center" vertical="center"/>
    </xf>
    <xf numFmtId="4" fontId="0" fillId="26" borderId="34" xfId="0" applyNumberFormat="1" applyFill="1" applyBorder="1" applyAlignment="1">
      <alignment horizontal="center" vertical="center"/>
    </xf>
    <xf numFmtId="4" fontId="29" fillId="28" borderId="38" xfId="0" applyNumberFormat="1" applyFont="1" applyFill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1" fontId="45" fillId="26" borderId="10" xfId="58" quotePrefix="1" applyNumberFormat="1" applyFont="1" applyFill="1" applyBorder="1" applyAlignment="1">
      <alignment horizontal="center" vertical="center" wrapText="1"/>
    </xf>
    <xf numFmtId="1" fontId="43" fillId="26" borderId="10" xfId="58" quotePrefix="1" applyNumberFormat="1" applyFont="1" applyFill="1" applyBorder="1" applyAlignment="1">
      <alignment horizontal="center" vertical="center" wrapText="1"/>
    </xf>
    <xf numFmtId="4" fontId="6" fillId="26" borderId="35" xfId="0" applyNumberFormat="1" applyFont="1" applyFill="1" applyBorder="1" applyAlignment="1">
      <alignment horizontal="center" vertical="center"/>
    </xf>
    <xf numFmtId="4" fontId="6" fillId="26" borderId="36" xfId="0" applyNumberFormat="1" applyFont="1" applyFill="1" applyBorder="1" applyAlignment="1">
      <alignment horizontal="center" vertical="center"/>
    </xf>
    <xf numFmtId="4" fontId="6" fillId="26" borderId="34" xfId="0" applyNumberFormat="1" applyFont="1" applyFill="1" applyBorder="1" applyAlignment="1">
      <alignment horizontal="center" vertical="center"/>
    </xf>
    <xf numFmtId="4" fontId="6" fillId="26" borderId="33" xfId="0" applyNumberFormat="1" applyFont="1" applyFill="1" applyBorder="1" applyAlignment="1">
      <alignment horizontal="center" vertical="center"/>
    </xf>
    <xf numFmtId="4" fontId="6" fillId="26" borderId="30" xfId="0" applyNumberFormat="1" applyFont="1" applyFill="1" applyBorder="1" applyAlignment="1">
      <alignment horizontal="center" vertical="center"/>
    </xf>
    <xf numFmtId="4" fontId="6" fillId="26" borderId="31" xfId="0" applyNumberFormat="1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center" vertical="center"/>
    </xf>
    <xf numFmtId="4" fontId="0" fillId="26" borderId="26" xfId="0" applyNumberFormat="1" applyFill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0" fillId="26" borderId="28" xfId="0" applyNumberFormat="1" applyFill="1" applyBorder="1" applyAlignment="1">
      <alignment horizontal="center" vertical="center"/>
    </xf>
    <xf numFmtId="2" fontId="29" fillId="28" borderId="38" xfId="1" applyNumberFormat="1" applyFont="1" applyFill="1" applyBorder="1" applyAlignment="1">
      <alignment horizontal="right" vertical="center"/>
    </xf>
    <xf numFmtId="4" fontId="29" fillId="28" borderId="10" xfId="0" applyNumberFormat="1" applyFont="1" applyFill="1" applyBorder="1" applyAlignment="1">
      <alignment horizontal="center" vertical="center"/>
    </xf>
    <xf numFmtId="164" fontId="28" fillId="28" borderId="10" xfId="1" applyFont="1" applyFill="1" applyBorder="1" applyAlignment="1">
      <alignment horizontal="center" vertical="center"/>
    </xf>
    <xf numFmtId="164" fontId="29" fillId="28" borderId="10" xfId="1" applyFont="1" applyFill="1" applyBorder="1" applyAlignment="1">
      <alignment horizontal="center" vertical="center"/>
    </xf>
    <xf numFmtId="4" fontId="37" fillId="26" borderId="0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left" vertical="center"/>
    </xf>
    <xf numFmtId="4" fontId="32" fillId="0" borderId="10" xfId="0" quotePrefix="1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left" vertic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5" xfId="0" applyNumberFormat="1" applyFont="1" applyFill="1" applyBorder="1" applyAlignment="1">
      <alignment horizontal="center" vertical="center"/>
    </xf>
    <xf numFmtId="4" fontId="32" fillId="0" borderId="6" xfId="0" quotePrefix="1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4" fontId="29" fillId="0" borderId="22" xfId="0" applyNumberFormat="1" applyFont="1" applyFill="1" applyBorder="1" applyAlignment="1">
      <alignment horizontal="left" vertical="center"/>
    </xf>
    <xf numFmtId="4" fontId="29" fillId="0" borderId="9" xfId="0" applyNumberFormat="1" applyFont="1" applyFill="1" applyBorder="1" applyAlignment="1">
      <alignment horizontal="left" vertical="center"/>
    </xf>
    <xf numFmtId="4" fontId="32" fillId="0" borderId="6" xfId="1" applyNumberFormat="1" applyFont="1" applyFill="1" applyBorder="1" applyAlignment="1">
      <alignment horizontal="right" vertical="center"/>
    </xf>
    <xf numFmtId="4" fontId="32" fillId="0" borderId="9" xfId="1" applyNumberFormat="1" applyFont="1" applyFill="1" applyBorder="1" applyAlignment="1">
      <alignment horizontal="right" vertical="center"/>
    </xf>
    <xf numFmtId="10" fontId="32" fillId="0" borderId="6" xfId="0" applyNumberFormat="1" applyFont="1" applyFill="1" applyBorder="1" applyAlignment="1">
      <alignment horizontal="right" vertical="center" wrapText="1"/>
    </xf>
    <xf numFmtId="10" fontId="32" fillId="0" borderId="9" xfId="0" applyNumberFormat="1" applyFont="1" applyFill="1" applyBorder="1" applyAlignment="1">
      <alignment horizontal="right" vertical="center" wrapText="1"/>
    </xf>
    <xf numFmtId="4" fontId="29" fillId="3" borderId="4" xfId="0" applyNumberFormat="1" applyFont="1" applyFill="1" applyBorder="1" applyAlignment="1">
      <alignment horizontal="center" vertical="center"/>
    </xf>
    <xf numFmtId="4" fontId="29" fillId="3" borderId="7" xfId="0" applyNumberFormat="1" applyFont="1" applyFill="1" applyBorder="1" applyAlignment="1">
      <alignment horizontal="center" vertical="center"/>
    </xf>
    <xf numFmtId="4" fontId="29" fillId="3" borderId="40" xfId="0" applyNumberFormat="1" applyFont="1" applyFill="1" applyBorder="1" applyAlignment="1">
      <alignment horizontal="center" vertical="center"/>
    </xf>
    <xf numFmtId="4" fontId="29" fillId="3" borderId="41" xfId="0" applyNumberFormat="1" applyFont="1" applyFill="1" applyBorder="1" applyAlignment="1">
      <alignment horizontal="center" vertical="center"/>
    </xf>
    <xf numFmtId="4" fontId="29" fillId="3" borderId="9" xfId="1" applyNumberFormat="1" applyFont="1" applyFill="1" applyBorder="1" applyAlignment="1">
      <alignment horizontal="center" vertical="center"/>
    </xf>
    <xf numFmtId="4" fontId="29" fillId="3" borderId="10" xfId="1" applyNumberFormat="1" applyFont="1" applyFill="1" applyBorder="1" applyAlignment="1">
      <alignment horizontal="center" vertical="center"/>
    </xf>
    <xf numFmtId="4" fontId="29" fillId="3" borderId="3" xfId="0" applyNumberFormat="1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164" fontId="32" fillId="0" borderId="10" xfId="1" applyFont="1" applyFill="1" applyBorder="1" applyAlignment="1">
      <alignment horizontal="center" vertical="center" wrapText="1"/>
    </xf>
    <xf numFmtId="2" fontId="7" fillId="26" borderId="0" xfId="0" applyNumberFormat="1" applyFont="1" applyFill="1" applyBorder="1" applyAlignment="1">
      <alignment horizontal="center" vertical="center"/>
    </xf>
    <xf numFmtId="2" fontId="7" fillId="26" borderId="5" xfId="0" applyNumberFormat="1" applyFont="1" applyFill="1" applyBorder="1" applyAlignment="1">
      <alignment horizontal="center" vertical="center"/>
    </xf>
    <xf numFmtId="4" fontId="35" fillId="26" borderId="0" xfId="0" applyNumberFormat="1" applyFont="1" applyFill="1" applyBorder="1" applyAlignment="1">
      <alignment horizontal="center" vertical="center"/>
    </xf>
    <xf numFmtId="164" fontId="7" fillId="26" borderId="0" xfId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37" fillId="26" borderId="2" xfId="0" applyFont="1" applyFill="1" applyBorder="1" applyAlignment="1">
      <alignment horizontal="center" vertical="center"/>
    </xf>
    <xf numFmtId="0" fontId="37" fillId="26" borderId="3" xfId="0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right"/>
    </xf>
    <xf numFmtId="4" fontId="6" fillId="26" borderId="3" xfId="0" applyNumberFormat="1" applyFont="1" applyFill="1" applyBorder="1" applyAlignment="1">
      <alignment horizontal="right"/>
    </xf>
    <xf numFmtId="3" fontId="7" fillId="27" borderId="6" xfId="4" applyNumberFormat="1" applyFont="1" applyFill="1" applyBorder="1" applyAlignment="1">
      <alignment horizontal="center" vertical="center"/>
    </xf>
    <xf numFmtId="3" fontId="7" fillId="27" borderId="9" xfId="4" applyNumberFormat="1" applyFont="1" applyFill="1" applyBorder="1" applyAlignment="1">
      <alignment horizontal="center" vertical="center"/>
    </xf>
    <xf numFmtId="0" fontId="7" fillId="27" borderId="6" xfId="4" applyFont="1" applyFill="1" applyBorder="1" applyAlignment="1">
      <alignment horizontal="center" vertical="center" wrapText="1"/>
    </xf>
    <xf numFmtId="0" fontId="7" fillId="27" borderId="9" xfId="4" applyFont="1" applyFill="1" applyBorder="1" applyAlignment="1">
      <alignment horizontal="center" vertical="center" wrapText="1"/>
    </xf>
    <xf numFmtId="0" fontId="7" fillId="27" borderId="7" xfId="4" applyFont="1" applyFill="1" applyBorder="1" applyAlignment="1">
      <alignment horizontal="center" vertical="center"/>
    </xf>
    <xf numFmtId="0" fontId="7" fillId="27" borderId="8" xfId="4" applyFont="1" applyFill="1" applyBorder="1" applyAlignment="1">
      <alignment horizontal="center" vertical="center"/>
    </xf>
    <xf numFmtId="0" fontId="7" fillId="27" borderId="11" xfId="4" applyFont="1" applyFill="1" applyBorder="1" applyAlignment="1">
      <alignment horizontal="center" vertical="center"/>
    </xf>
    <xf numFmtId="4" fontId="7" fillId="27" borderId="6" xfId="4" applyNumberFormat="1" applyFont="1" applyFill="1" applyBorder="1" applyAlignment="1">
      <alignment horizontal="center" vertical="center"/>
    </xf>
    <xf numFmtId="4" fontId="7" fillId="27" borderId="9" xfId="4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/>
    </xf>
    <xf numFmtId="4" fontId="7" fillId="27" borderId="9" xfId="1" applyNumberFormat="1" applyFont="1" applyFill="1" applyBorder="1" applyAlignment="1">
      <alignment horizontal="center" vertical="center"/>
    </xf>
    <xf numFmtId="4" fontId="7" fillId="27" borderId="6" xfId="1" applyNumberFormat="1" applyFont="1" applyFill="1" applyBorder="1" applyAlignment="1">
      <alignment horizontal="center" vertical="center" wrapText="1"/>
    </xf>
    <xf numFmtId="4" fontId="7" fillId="27" borderId="9" xfId="1" applyNumberFormat="1" applyFont="1" applyFill="1" applyBorder="1" applyAlignment="1">
      <alignment horizontal="center" vertical="center" wrapText="1"/>
    </xf>
    <xf numFmtId="4" fontId="33" fillId="27" borderId="6" xfId="1" applyNumberFormat="1" applyFont="1" applyFill="1" applyBorder="1" applyAlignment="1">
      <alignment horizontal="center" vertical="center"/>
    </xf>
    <xf numFmtId="4" fontId="33" fillId="27" borderId="9" xfId="1" applyNumberFormat="1" applyFont="1" applyFill="1" applyBorder="1" applyAlignment="1">
      <alignment horizontal="center" vertical="center"/>
    </xf>
    <xf numFmtId="4" fontId="33" fillId="27" borderId="6" xfId="1" applyNumberFormat="1" applyFont="1" applyFill="1" applyBorder="1" applyAlignment="1">
      <alignment horizontal="center" vertical="center" wrapText="1"/>
    </xf>
    <xf numFmtId="4" fontId="33" fillId="27" borderId="9" xfId="1" applyNumberFormat="1" applyFont="1" applyFill="1" applyBorder="1" applyAlignment="1">
      <alignment horizontal="center" vertical="center" wrapText="1"/>
    </xf>
    <xf numFmtId="0" fontId="7" fillId="26" borderId="2" xfId="0" applyFont="1" applyFill="1" applyBorder="1" applyAlignment="1">
      <alignment horizontal="left" vertical="top" wrapText="1"/>
    </xf>
    <xf numFmtId="0" fontId="7" fillId="26" borderId="0" xfId="0" applyFont="1" applyFill="1" applyBorder="1" applyAlignment="1">
      <alignment horizontal="left" vertical="top" wrapText="1"/>
    </xf>
    <xf numFmtId="0" fontId="7" fillId="26" borderId="4" xfId="0" applyFont="1" applyFill="1" applyBorder="1" applyAlignment="1">
      <alignment horizontal="left" vertical="top" wrapText="1"/>
    </xf>
    <xf numFmtId="0" fontId="7" fillId="26" borderId="5" xfId="0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0" fontId="7" fillId="26" borderId="2" xfId="4" applyFont="1" applyFill="1" applyBorder="1" applyAlignment="1">
      <alignment horizontal="left" vertical="top" wrapText="1"/>
    </xf>
    <xf numFmtId="0" fontId="7" fillId="26" borderId="0" xfId="4" applyFont="1" applyFill="1" applyBorder="1" applyAlignment="1">
      <alignment horizontal="left" vertical="top" wrapText="1"/>
    </xf>
    <xf numFmtId="0" fontId="7" fillId="26" borderId="3" xfId="4" applyFont="1" applyFill="1" applyBorder="1" applyAlignment="1">
      <alignment horizontal="left" vertical="top" wrapText="1"/>
    </xf>
    <xf numFmtId="169" fontId="29" fillId="28" borderId="10" xfId="1" applyNumberFormat="1" applyFont="1" applyFill="1" applyBorder="1" applyAlignment="1">
      <alignment horizontal="center" vertical="center"/>
    </xf>
    <xf numFmtId="0" fontId="29" fillId="28" borderId="10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2" fontId="29" fillId="0" borderId="20" xfId="0" quotePrefix="1" applyNumberFormat="1" applyFont="1" applyBorder="1" applyAlignment="1">
      <alignment horizontal="center" vertical="center"/>
    </xf>
    <xf numFmtId="2" fontId="29" fillId="0" borderId="21" xfId="0" applyNumberFormat="1" applyFont="1" applyBorder="1" applyAlignment="1">
      <alignment horizontal="center" vertical="center"/>
    </xf>
    <xf numFmtId="4" fontId="29" fillId="0" borderId="20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center" vertical="center"/>
    </xf>
    <xf numFmtId="164" fontId="29" fillId="3" borderId="10" xfId="1" applyFont="1" applyFill="1" applyBorder="1" applyAlignment="1">
      <alignment horizontal="center" vertical="center"/>
    </xf>
    <xf numFmtId="4" fontId="32" fillId="0" borderId="20" xfId="1" applyNumberFormat="1" applyFont="1" applyBorder="1" applyAlignment="1">
      <alignment horizontal="center" vertical="center"/>
    </xf>
    <xf numFmtId="4" fontId="32" fillId="0" borderId="21" xfId="1" applyNumberFormat="1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3" fontId="29" fillId="3" borderId="6" xfId="1" quotePrefix="1" applyNumberFormat="1" applyFont="1" applyFill="1" applyBorder="1" applyAlignment="1">
      <alignment horizontal="center" vertical="center"/>
    </xf>
    <xf numFmtId="3" fontId="29" fillId="3" borderId="9" xfId="1" applyNumberFormat="1" applyFont="1" applyFill="1" applyBorder="1" applyAlignment="1">
      <alignment horizontal="center" vertical="center"/>
    </xf>
    <xf numFmtId="0" fontId="43" fillId="30" borderId="8" xfId="58" applyFont="1" applyFill="1" applyBorder="1" applyAlignment="1">
      <alignment horizontal="left" vertical="center" wrapText="1"/>
    </xf>
    <xf numFmtId="0" fontId="43" fillId="30" borderId="11" xfId="58" applyFont="1" applyFill="1" applyBorder="1" applyAlignment="1">
      <alignment horizontal="left" vertical="center" wrapText="1"/>
    </xf>
    <xf numFmtId="0" fontId="43" fillId="30" borderId="8" xfId="58" applyFont="1" applyFill="1" applyBorder="1" applyAlignment="1">
      <alignment horizontal="left" vertical="top"/>
    </xf>
    <xf numFmtId="0" fontId="44" fillId="30" borderId="8" xfId="58" applyFont="1" applyFill="1" applyBorder="1" applyAlignment="1">
      <alignment horizontal="center" vertical="top"/>
    </xf>
    <xf numFmtId="0" fontId="44" fillId="30" borderId="11" xfId="58" applyFont="1" applyFill="1" applyBorder="1" applyAlignment="1">
      <alignment horizontal="center" vertical="top"/>
    </xf>
    <xf numFmtId="0" fontId="44" fillId="31" borderId="7" xfId="58" applyFont="1" applyFill="1" applyBorder="1" applyAlignment="1">
      <alignment horizontal="center"/>
    </xf>
    <xf numFmtId="0" fontId="44" fillId="31" borderId="8" xfId="58" applyFont="1" applyFill="1" applyBorder="1" applyAlignment="1">
      <alignment horizontal="center"/>
    </xf>
    <xf numFmtId="0" fontId="44" fillId="31" borderId="11" xfId="58" applyFont="1" applyFill="1" applyBorder="1" applyAlignment="1">
      <alignment horizontal="center"/>
    </xf>
    <xf numFmtId="0" fontId="43" fillId="32" borderId="7" xfId="58" applyFont="1" applyFill="1" applyBorder="1" applyAlignment="1">
      <alignment horizontal="center" vertical="center" wrapText="1"/>
    </xf>
    <xf numFmtId="0" fontId="43" fillId="32" borderId="8" xfId="58" applyFont="1" applyFill="1" applyBorder="1" applyAlignment="1">
      <alignment horizontal="center" vertical="center" wrapText="1"/>
    </xf>
    <xf numFmtId="0" fontId="43" fillId="32" borderId="11" xfId="58" applyFont="1" applyFill="1" applyBorder="1" applyAlignment="1">
      <alignment horizontal="center" vertical="center" wrapText="1"/>
    </xf>
    <xf numFmtId="1" fontId="43" fillId="26" borderId="10" xfId="58" applyNumberFormat="1" applyFont="1" applyFill="1" applyBorder="1" applyAlignment="1">
      <alignment horizontal="center"/>
    </xf>
    <xf numFmtId="0" fontId="43" fillId="26" borderId="7" xfId="58" applyFont="1" applyFill="1" applyBorder="1" applyAlignment="1">
      <alignment horizontal="left" vertical="center" wrapText="1"/>
    </xf>
    <xf numFmtId="0" fontId="43" fillId="26" borderId="8" xfId="58" applyFont="1" applyFill="1" applyBorder="1" applyAlignment="1">
      <alignment horizontal="left" vertical="center" wrapText="1"/>
    </xf>
    <xf numFmtId="0" fontId="43" fillId="26" borderId="11" xfId="58" applyFont="1" applyFill="1" applyBorder="1" applyAlignment="1">
      <alignment horizontal="left" vertical="center" wrapText="1"/>
    </xf>
    <xf numFmtId="0" fontId="43" fillId="26" borderId="7" xfId="58" applyFont="1" applyFill="1" applyBorder="1" applyAlignment="1">
      <alignment horizontal="center" vertical="center"/>
    </xf>
    <xf numFmtId="0" fontId="43" fillId="26" borderId="11" xfId="58" applyFont="1" applyFill="1" applyBorder="1" applyAlignment="1">
      <alignment horizontal="center" vertical="center"/>
    </xf>
    <xf numFmtId="49" fontId="45" fillId="26" borderId="7" xfId="58" applyNumberFormat="1" applyFont="1" applyFill="1" applyBorder="1" applyAlignment="1">
      <alignment horizontal="left" vertical="center" wrapText="1"/>
    </xf>
    <xf numFmtId="49" fontId="45" fillId="26" borderId="8" xfId="58" applyNumberFormat="1" applyFont="1" applyFill="1" applyBorder="1" applyAlignment="1">
      <alignment horizontal="left" vertical="center" wrapText="1"/>
    </xf>
    <xf numFmtId="49" fontId="45" fillId="26" borderId="11" xfId="58" applyNumberFormat="1" applyFont="1" applyFill="1" applyBorder="1" applyAlignment="1">
      <alignment horizontal="left" vertical="center" wrapText="1"/>
    </xf>
    <xf numFmtId="164" fontId="45" fillId="26" borderId="7" xfId="1" applyFont="1" applyFill="1" applyBorder="1" applyAlignment="1">
      <alignment horizontal="center" vertical="center" wrapText="1"/>
    </xf>
    <xf numFmtId="164" fontId="45" fillId="26" borderId="11" xfId="1" applyFont="1" applyFill="1" applyBorder="1" applyAlignment="1">
      <alignment horizontal="center" vertical="center" wrapText="1"/>
    </xf>
    <xf numFmtId="0" fontId="44" fillId="26" borderId="7" xfId="58" applyFont="1" applyFill="1" applyBorder="1" applyAlignment="1">
      <alignment horizontal="right" vertical="center"/>
    </xf>
    <xf numFmtId="0" fontId="44" fillId="26" borderId="8" xfId="58" applyFont="1" applyFill="1" applyBorder="1" applyAlignment="1">
      <alignment horizontal="right" vertical="center"/>
    </xf>
    <xf numFmtId="0" fontId="44" fillId="26" borderId="11" xfId="58" applyFont="1" applyFill="1" applyBorder="1" applyAlignment="1">
      <alignment horizontal="right" vertical="center"/>
    </xf>
    <xf numFmtId="0" fontId="44" fillId="31" borderId="7" xfId="58" applyFont="1" applyFill="1" applyBorder="1" applyAlignment="1">
      <alignment horizontal="right"/>
    </xf>
    <xf numFmtId="0" fontId="44" fillId="31" borderId="8" xfId="58" applyFont="1" applyFill="1" applyBorder="1" applyAlignment="1">
      <alignment horizontal="right"/>
    </xf>
    <xf numFmtId="0" fontId="44" fillId="31" borderId="11" xfId="58" applyFont="1" applyFill="1" applyBorder="1" applyAlignment="1">
      <alignment horizontal="right"/>
    </xf>
    <xf numFmtId="164" fontId="43" fillId="32" borderId="7" xfId="58" applyNumberFormat="1" applyFont="1" applyFill="1" applyBorder="1" applyAlignment="1">
      <alignment horizontal="center"/>
    </xf>
    <xf numFmtId="164" fontId="43" fillId="32" borderId="11" xfId="58" applyNumberFormat="1" applyFont="1" applyFill="1" applyBorder="1" applyAlignment="1">
      <alignment horizontal="center"/>
    </xf>
    <xf numFmtId="1" fontId="43" fillId="26" borderId="7" xfId="58" applyNumberFormat="1" applyFont="1" applyFill="1" applyBorder="1" applyAlignment="1">
      <alignment horizontal="left" vertical="center"/>
    </xf>
    <xf numFmtId="1" fontId="43" fillId="26" borderId="8" xfId="58" applyNumberFormat="1" applyFont="1" applyFill="1" applyBorder="1" applyAlignment="1">
      <alignment horizontal="left" vertical="center"/>
    </xf>
    <xf numFmtId="0" fontId="42" fillId="31" borderId="10" xfId="58" applyFont="1" applyFill="1" applyBorder="1" applyAlignment="1">
      <alignment horizontal="center" vertical="center" wrapText="1"/>
    </xf>
    <xf numFmtId="0" fontId="40" fillId="31" borderId="10" xfId="46" applyFont="1" applyFill="1" applyBorder="1" applyAlignment="1">
      <alignment horizontal="center" vertical="center"/>
    </xf>
    <xf numFmtId="173" fontId="40" fillId="31" borderId="10" xfId="46" applyNumberFormat="1" applyFont="1" applyFill="1" applyBorder="1" applyAlignment="1">
      <alignment horizontal="center" vertical="center"/>
    </xf>
    <xf numFmtId="1" fontId="43" fillId="26" borderId="10" xfId="58" applyNumberFormat="1" applyFont="1" applyFill="1" applyBorder="1" applyAlignment="1">
      <alignment horizontal="center" vertical="center"/>
    </xf>
    <xf numFmtId="1" fontId="43" fillId="26" borderId="8" xfId="58" applyNumberFormat="1" applyFont="1" applyFill="1" applyBorder="1" applyAlignment="1">
      <alignment horizontal="center" vertical="center"/>
    </xf>
    <xf numFmtId="1" fontId="43" fillId="26" borderId="11" xfId="58" applyNumberFormat="1" applyFont="1" applyFill="1" applyBorder="1" applyAlignment="1">
      <alignment horizontal="center" vertical="center"/>
    </xf>
    <xf numFmtId="164" fontId="7" fillId="26" borderId="0" xfId="1" applyFont="1" applyFill="1" applyBorder="1" applyAlignment="1">
      <alignment vertical="center"/>
    </xf>
    <xf numFmtId="2" fontId="6" fillId="26" borderId="0" xfId="0" applyNumberFormat="1" applyFont="1" applyFill="1" applyBorder="1" applyAlignment="1">
      <alignment horizontal="left" vertical="center"/>
    </xf>
    <xf numFmtId="2" fontId="6" fillId="26" borderId="5" xfId="0" applyNumberFormat="1" applyFont="1" applyFill="1" applyBorder="1" applyAlignment="1">
      <alignment horizontal="left" vertical="center"/>
    </xf>
    <xf numFmtId="44" fontId="35" fillId="26" borderId="0" xfId="83" applyFont="1" applyFill="1" applyBorder="1" applyAlignment="1">
      <alignment vertical="center" wrapText="1"/>
    </xf>
    <xf numFmtId="4" fontId="35" fillId="26" borderId="5" xfId="0" applyNumberFormat="1" applyFont="1" applyFill="1" applyBorder="1" applyAlignment="1">
      <alignment horizontal="left" vertical="center"/>
    </xf>
    <xf numFmtId="4" fontId="46" fillId="33" borderId="0" xfId="0" applyNumberFormat="1" applyFont="1" applyFill="1" applyAlignment="1">
      <alignment horizontal="left" vertical="center"/>
    </xf>
    <xf numFmtId="49" fontId="6" fillId="26" borderId="7" xfId="0" applyNumberFormat="1" applyFont="1" applyFill="1" applyBorder="1" applyAlignment="1">
      <alignment horizontal="center" vertical="center"/>
    </xf>
    <xf numFmtId="49" fontId="6" fillId="26" borderId="8" xfId="0" applyNumberFormat="1" applyFont="1" applyFill="1" applyBorder="1" applyAlignment="1">
      <alignment horizontal="center" vertical="center"/>
    </xf>
    <xf numFmtId="49" fontId="6" fillId="26" borderId="11" xfId="0" applyNumberFormat="1" applyFont="1" applyFill="1" applyBorder="1" applyAlignment="1">
      <alignment horizontal="center" vertical="center"/>
    </xf>
  </cellXfs>
  <cellStyles count="84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5" xfId="76" xr:uid="{00000000-0005-0000-0000-000034000000}"/>
    <cellStyle name="Normal 6" xfId="75" xr:uid="{00000000-0005-0000-0000-000035000000}"/>
    <cellStyle name="Normal 7" xfId="81" xr:uid="{00000000-0005-0000-0000-000036000000}"/>
    <cellStyle name="Normal_Replanilhamento T-1 - 18-02-08" xfId="4" xr:uid="{00000000-0005-0000-0000-000037000000}"/>
    <cellStyle name="Note" xfId="47" xr:uid="{00000000-0005-0000-0000-000038000000}"/>
    <cellStyle name="Note 2" xfId="67" xr:uid="{00000000-0005-0000-0000-000039000000}"/>
    <cellStyle name="Output" xfId="48" xr:uid="{00000000-0005-0000-0000-00003A000000}"/>
    <cellStyle name="Percent 2" xfId="49" xr:uid="{00000000-0005-0000-0000-00003B000000}"/>
    <cellStyle name="Percent 2 2" xfId="68" xr:uid="{00000000-0005-0000-0000-00003C000000}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2F2F2"/>
      <color rgb="FFFFFF99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95250</xdr:colOff>
      <xdr:row>12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12</xdr:row>
      <xdr:rowOff>0</xdr:rowOff>
    </xdr:from>
    <xdr:to>
      <xdr:col>1</xdr:col>
      <xdr:colOff>495300</xdr:colOff>
      <xdr:row>12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12</xdr:row>
      <xdr:rowOff>0</xdr:rowOff>
    </xdr:from>
    <xdr:to>
      <xdr:col>1</xdr:col>
      <xdr:colOff>781050</xdr:colOff>
      <xdr:row>12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12</xdr:row>
      <xdr:rowOff>0</xdr:rowOff>
    </xdr:from>
    <xdr:to>
      <xdr:col>1</xdr:col>
      <xdr:colOff>2590800</xdr:colOff>
      <xdr:row>12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12</xdr:row>
      <xdr:rowOff>0</xdr:rowOff>
    </xdr:from>
    <xdr:to>
      <xdr:col>1</xdr:col>
      <xdr:colOff>3733800</xdr:colOff>
      <xdr:row>12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12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12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12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12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12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12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12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12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view="pageBreakPreview" zoomScaleNormal="100" zoomScaleSheetLayoutView="100" zoomScalePageLayoutView="70" workbookViewId="0">
      <selection activeCell="B16" sqref="B16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7" ht="15" customHeight="1" x14ac:dyDescent="0.2">
      <c r="A1" s="183" t="s">
        <v>20</v>
      </c>
      <c r="B1" s="183"/>
      <c r="C1" s="183"/>
      <c r="D1" s="183"/>
    </row>
    <row r="2" spans="1:7" ht="15" customHeight="1" x14ac:dyDescent="0.2">
      <c r="A2" s="184" t="s">
        <v>109</v>
      </c>
      <c r="B2" s="184"/>
      <c r="C2" s="184"/>
      <c r="D2" s="184"/>
    </row>
    <row r="3" spans="1:7" ht="15" customHeight="1" x14ac:dyDescent="0.2">
      <c r="A3" s="184" t="s">
        <v>69</v>
      </c>
      <c r="B3" s="184"/>
      <c r="C3" s="86" t="s">
        <v>70</v>
      </c>
      <c r="D3" s="90"/>
    </row>
    <row r="4" spans="1:7" s="2" customFormat="1" ht="15" customHeight="1" x14ac:dyDescent="0.2">
      <c r="A4" s="188" t="s">
        <v>37</v>
      </c>
      <c r="B4" s="91" t="s">
        <v>41</v>
      </c>
      <c r="C4" s="86"/>
      <c r="D4" s="86"/>
    </row>
    <row r="5" spans="1:7" s="89" customFormat="1" ht="15" customHeight="1" x14ac:dyDescent="0.2">
      <c r="A5" s="189"/>
      <c r="B5" s="92" t="s">
        <v>38</v>
      </c>
      <c r="C5" s="87"/>
      <c r="D5" s="87"/>
    </row>
    <row r="6" spans="1:7" ht="15" customHeight="1" x14ac:dyDescent="0.2">
      <c r="A6" s="198" t="s">
        <v>0</v>
      </c>
      <c r="B6" s="200" t="s">
        <v>10</v>
      </c>
      <c r="C6" s="204" t="s">
        <v>34</v>
      </c>
      <c r="D6" s="202" t="s">
        <v>25</v>
      </c>
    </row>
    <row r="7" spans="1:7" ht="15" customHeight="1" x14ac:dyDescent="0.2">
      <c r="A7" s="199"/>
      <c r="B7" s="201"/>
      <c r="C7" s="205"/>
      <c r="D7" s="203"/>
    </row>
    <row r="8" spans="1:7" ht="15" customHeight="1" x14ac:dyDescent="0.2">
      <c r="A8" s="190" t="s">
        <v>23</v>
      </c>
      <c r="B8" s="192" t="str">
        <f>'Planilha Orçamentária'!D8</f>
        <v>DEMOLIÇÃO E RETIRADA</v>
      </c>
      <c r="C8" s="196">
        <f>D8/$C$12</f>
        <v>0.1092828809305411</v>
      </c>
      <c r="D8" s="194">
        <f>'Planilha Orçamentária'!H12</f>
        <v>15303.7024</v>
      </c>
    </row>
    <row r="9" spans="1:7" ht="15" customHeight="1" x14ac:dyDescent="0.2">
      <c r="A9" s="191"/>
      <c r="B9" s="193"/>
      <c r="C9" s="197"/>
      <c r="D9" s="195"/>
    </row>
    <row r="10" spans="1:7" ht="15" customHeight="1" x14ac:dyDescent="0.2">
      <c r="A10" s="185" t="s">
        <v>59</v>
      </c>
      <c r="B10" s="187" t="str">
        <f>'Planilha Orçamentária'!D14</f>
        <v>SERVIÇOS</v>
      </c>
      <c r="C10" s="196">
        <f>D10/$C$12</f>
        <v>0.89071711906945894</v>
      </c>
      <c r="D10" s="206">
        <f>'Planilha Orçamentária'!H20</f>
        <v>124733.80639999999</v>
      </c>
      <c r="G10" s="166"/>
    </row>
    <row r="11" spans="1:7" ht="15" customHeight="1" x14ac:dyDescent="0.2">
      <c r="A11" s="186"/>
      <c r="B11" s="187"/>
      <c r="C11" s="197"/>
      <c r="D11" s="206"/>
    </row>
    <row r="12" spans="1:7" ht="20.100000000000001" customHeight="1" x14ac:dyDescent="0.2">
      <c r="A12" s="180" t="s">
        <v>18</v>
      </c>
      <c r="B12" s="78" t="s">
        <v>24</v>
      </c>
      <c r="C12" s="181">
        <f>SUM(D8:D11)</f>
        <v>140037.50879999998</v>
      </c>
      <c r="D12" s="181"/>
    </row>
    <row r="13" spans="1:7" ht="20.100000000000001" customHeight="1" x14ac:dyDescent="0.2">
      <c r="A13" s="180"/>
      <c r="B13" s="78" t="s">
        <v>21</v>
      </c>
      <c r="C13" s="182">
        <v>1775.51</v>
      </c>
      <c r="D13" s="182"/>
    </row>
    <row r="14" spans="1:7" ht="20.100000000000001" customHeight="1" x14ac:dyDescent="0.2">
      <c r="A14" s="180"/>
      <c r="B14" s="165" t="s">
        <v>22</v>
      </c>
      <c r="C14" s="179">
        <f>C12/C13</f>
        <v>78.871709424334412</v>
      </c>
      <c r="D14" s="179"/>
    </row>
    <row r="15" spans="1:7" ht="15" customHeight="1" x14ac:dyDescent="0.2">
      <c r="A15" s="79"/>
      <c r="B15" s="162"/>
      <c r="C15" s="122"/>
      <c r="D15" s="151"/>
    </row>
    <row r="16" spans="1:7" ht="15" customHeight="1" x14ac:dyDescent="0.2">
      <c r="A16" s="122"/>
      <c r="B16" s="163"/>
      <c r="C16" s="164"/>
      <c r="D16" s="151"/>
    </row>
    <row r="17" spans="1:4" ht="15" customHeight="1" x14ac:dyDescent="0.2">
      <c r="A17" s="155"/>
      <c r="B17" s="160"/>
      <c r="C17" s="155"/>
      <c r="D17" s="158"/>
    </row>
    <row r="18" spans="1:4" ht="15" customHeight="1" x14ac:dyDescent="0.2">
      <c r="A18" s="169" t="s">
        <v>39</v>
      </c>
      <c r="B18" s="170"/>
      <c r="C18" s="170"/>
      <c r="D18" s="171"/>
    </row>
    <row r="19" spans="1:4" ht="15" customHeight="1" x14ac:dyDescent="0.2">
      <c r="A19" s="172" t="s">
        <v>42</v>
      </c>
      <c r="B19" s="173"/>
      <c r="C19" s="173"/>
      <c r="D19" s="174"/>
    </row>
    <row r="20" spans="1:4" ht="15" customHeight="1" x14ac:dyDescent="0.2">
      <c r="A20" s="161"/>
      <c r="B20" s="152"/>
      <c r="C20" s="159"/>
      <c r="D20" s="159"/>
    </row>
    <row r="21" spans="1:4" ht="15" customHeight="1" x14ac:dyDescent="0.2">
      <c r="A21" s="161"/>
      <c r="B21" s="152"/>
      <c r="C21" s="159"/>
      <c r="D21" s="159"/>
    </row>
    <row r="22" spans="1:4" ht="15" customHeight="1" x14ac:dyDescent="0.2">
      <c r="A22" s="175" t="s">
        <v>40</v>
      </c>
      <c r="B22" s="175"/>
      <c r="C22" s="175"/>
      <c r="D22" s="175"/>
    </row>
    <row r="23" spans="1:4" ht="15" customHeight="1" x14ac:dyDescent="0.2">
      <c r="A23" s="176" t="s">
        <v>36</v>
      </c>
      <c r="B23" s="177"/>
      <c r="C23" s="177"/>
      <c r="D23" s="178"/>
    </row>
    <row r="24" spans="1:4" ht="15" customHeight="1" x14ac:dyDescent="0.2">
      <c r="A24" s="156"/>
      <c r="B24" s="154"/>
      <c r="C24" s="157"/>
      <c r="D24" s="153"/>
    </row>
    <row r="25" spans="1:4" ht="15" customHeight="1" x14ac:dyDescent="0.2">
      <c r="A25" s="150"/>
      <c r="C25" s="152"/>
    </row>
    <row r="26" spans="1:4" ht="15" customHeight="1" x14ac:dyDescent="0.2">
      <c r="A26" s="150"/>
    </row>
  </sheetData>
  <mergeCells count="24">
    <mergeCell ref="A1:D1"/>
    <mergeCell ref="A3:B3"/>
    <mergeCell ref="A10:A11"/>
    <mergeCell ref="B10:B11"/>
    <mergeCell ref="A4:A5"/>
    <mergeCell ref="A2:D2"/>
    <mergeCell ref="A8:A9"/>
    <mergeCell ref="B8:B9"/>
    <mergeCell ref="D8:D9"/>
    <mergeCell ref="C8:C9"/>
    <mergeCell ref="A6:A7"/>
    <mergeCell ref="B6:B7"/>
    <mergeCell ref="D6:D7"/>
    <mergeCell ref="C6:C7"/>
    <mergeCell ref="C10:C11"/>
    <mergeCell ref="D10:D11"/>
    <mergeCell ref="A18:D18"/>
    <mergeCell ref="A19:D19"/>
    <mergeCell ref="A22:D22"/>
    <mergeCell ref="A23:D23"/>
    <mergeCell ref="C14:D14"/>
    <mergeCell ref="A12:A14"/>
    <mergeCell ref="C12:D12"/>
    <mergeCell ref="C13:D13"/>
  </mergeCells>
  <printOptions horizontalCentered="1" gridLines="1"/>
  <pageMargins left="0.59055118110236227" right="0.59055118110236227" top="1.1811023622047245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view="pageBreakPreview" zoomScale="120" zoomScaleNormal="85" zoomScaleSheetLayoutView="120" workbookViewId="0">
      <selection activeCell="A23" sqref="A23:H23"/>
    </sheetView>
  </sheetViews>
  <sheetFormatPr defaultColWidth="10.7109375" defaultRowHeight="15" customHeight="1" x14ac:dyDescent="0.2"/>
  <cols>
    <col min="1" max="1" width="8.7109375" style="5" customWidth="1"/>
    <col min="2" max="2" width="9.7109375" style="5" customWidth="1"/>
    <col min="3" max="3" width="8.7109375" style="5" customWidth="1"/>
    <col min="4" max="4" width="70.7109375" style="7" customWidth="1"/>
    <col min="5" max="5" width="8.140625" style="5" bestFit="1" customWidth="1"/>
    <col min="6" max="6" width="14.140625" style="5" bestFit="1" customWidth="1"/>
    <col min="7" max="7" width="15.28515625" style="83" bestFit="1" customWidth="1"/>
    <col min="8" max="8" width="22.140625" style="8" customWidth="1"/>
    <col min="9" max="9" width="14.7109375" style="5" customWidth="1"/>
    <col min="10" max="16384" width="10.7109375" style="5"/>
  </cols>
  <sheetData>
    <row r="1" spans="1:10" s="3" customFormat="1" ht="15" customHeight="1" x14ac:dyDescent="0.2">
      <c r="A1" s="211" t="s">
        <v>17</v>
      </c>
      <c r="B1" s="211"/>
      <c r="C1" s="211"/>
      <c r="D1" s="211"/>
      <c r="E1" s="211"/>
      <c r="F1" s="211"/>
      <c r="G1" s="211"/>
      <c r="H1" s="211"/>
    </row>
    <row r="2" spans="1:10" s="3" customFormat="1" ht="15" customHeight="1" x14ac:dyDescent="0.2">
      <c r="A2" s="249" t="s">
        <v>109</v>
      </c>
      <c r="B2" s="249"/>
      <c r="C2" s="249"/>
      <c r="D2" s="249"/>
      <c r="E2" s="210" t="s">
        <v>74</v>
      </c>
      <c r="F2" s="210"/>
      <c r="G2" s="210"/>
      <c r="H2" s="210"/>
    </row>
    <row r="3" spans="1:10" s="3" customFormat="1" ht="12.75" customHeight="1" x14ac:dyDescent="0.2">
      <c r="A3" s="249" t="s">
        <v>68</v>
      </c>
      <c r="B3" s="249"/>
      <c r="C3" s="249"/>
      <c r="D3" s="249"/>
      <c r="E3" s="310"/>
      <c r="F3" s="310"/>
      <c r="G3" s="313"/>
      <c r="H3" s="313"/>
    </row>
    <row r="4" spans="1:10" s="3" customFormat="1" ht="15" customHeight="1" x14ac:dyDescent="0.2">
      <c r="A4" s="207" t="s">
        <v>37</v>
      </c>
      <c r="B4" s="207"/>
      <c r="C4" s="311" t="s">
        <v>77</v>
      </c>
      <c r="D4" s="311"/>
      <c r="E4" s="209" t="s">
        <v>116</v>
      </c>
      <c r="F4" s="209"/>
      <c r="G4" s="209"/>
      <c r="H4" s="209"/>
    </row>
    <row r="5" spans="1:10" s="3" customFormat="1" ht="15" customHeight="1" x14ac:dyDescent="0.2">
      <c r="A5" s="208"/>
      <c r="B5" s="208"/>
      <c r="C5" s="312" t="s">
        <v>78</v>
      </c>
      <c r="D5" s="312"/>
      <c r="E5" s="314" t="s">
        <v>115</v>
      </c>
      <c r="F5" s="314"/>
      <c r="G5" s="314"/>
      <c r="H5" s="314"/>
      <c r="I5" s="88"/>
      <c r="J5" s="88"/>
    </row>
    <row r="6" spans="1:10" s="4" customFormat="1" ht="15" customHeight="1" x14ac:dyDescent="0.2">
      <c r="A6" s="215" t="s">
        <v>0</v>
      </c>
      <c r="B6" s="215" t="s">
        <v>1</v>
      </c>
      <c r="C6" s="215" t="s">
        <v>2</v>
      </c>
      <c r="D6" s="216" t="s">
        <v>3</v>
      </c>
      <c r="E6" s="217" t="s">
        <v>26</v>
      </c>
      <c r="F6" s="217" t="s">
        <v>8</v>
      </c>
      <c r="G6" s="215" t="s">
        <v>28</v>
      </c>
      <c r="H6" s="215"/>
    </row>
    <row r="7" spans="1:10" s="4" customFormat="1" ht="15" customHeight="1" x14ac:dyDescent="0.2">
      <c r="A7" s="215"/>
      <c r="B7" s="215"/>
      <c r="C7" s="215"/>
      <c r="D7" s="216"/>
      <c r="E7" s="217"/>
      <c r="F7" s="217"/>
      <c r="G7" s="80" t="s">
        <v>27</v>
      </c>
      <c r="H7" s="9" t="s">
        <v>7</v>
      </c>
    </row>
    <row r="8" spans="1:10" s="4" customFormat="1" ht="15" customHeight="1" x14ac:dyDescent="0.2">
      <c r="A8" s="21" t="s">
        <v>23</v>
      </c>
      <c r="B8" s="22"/>
      <c r="C8" s="22"/>
      <c r="D8" s="23" t="s">
        <v>58</v>
      </c>
      <c r="E8" s="22"/>
      <c r="F8" s="24" t="s">
        <v>5</v>
      </c>
      <c r="G8" s="81"/>
      <c r="H8" s="84"/>
    </row>
    <row r="9" spans="1:10" s="4" customFormat="1" ht="12.75" x14ac:dyDescent="0.2">
      <c r="A9" s="93" t="s">
        <v>35</v>
      </c>
      <c r="B9" s="95" t="s">
        <v>51</v>
      </c>
      <c r="C9" s="77" t="s">
        <v>46</v>
      </c>
      <c r="D9" s="94" t="s">
        <v>50</v>
      </c>
      <c r="E9" s="6" t="s">
        <v>4</v>
      </c>
      <c r="F9" s="6">
        <v>1775.51</v>
      </c>
      <c r="G9" s="97">
        <v>6.99</v>
      </c>
      <c r="H9" s="85">
        <f>G9*F9</f>
        <v>12410.814900000001</v>
      </c>
    </row>
    <row r="10" spans="1:10" s="4" customFormat="1" ht="12.75" x14ac:dyDescent="0.2">
      <c r="A10" s="108" t="s">
        <v>54</v>
      </c>
      <c r="B10" s="103" t="s">
        <v>53</v>
      </c>
      <c r="C10" s="109" t="s">
        <v>46</v>
      </c>
      <c r="D10" s="110" t="s">
        <v>52</v>
      </c>
      <c r="E10" s="111" t="s">
        <v>4</v>
      </c>
      <c r="F10" s="111">
        <v>225.25</v>
      </c>
      <c r="G10" s="102">
        <v>11.35</v>
      </c>
      <c r="H10" s="112">
        <f>G10*F10</f>
        <v>2556.5875000000001</v>
      </c>
    </row>
    <row r="11" spans="1:10" s="4" customFormat="1" ht="12.75" x14ac:dyDescent="0.2">
      <c r="A11" s="108" t="s">
        <v>55</v>
      </c>
      <c r="B11" s="113" t="s">
        <v>63</v>
      </c>
      <c r="C11" s="77" t="s">
        <v>46</v>
      </c>
      <c r="D11" s="96" t="s">
        <v>64</v>
      </c>
      <c r="E11" s="6" t="s">
        <v>65</v>
      </c>
      <c r="F11" s="6">
        <v>38</v>
      </c>
      <c r="G11" s="114">
        <v>8.85</v>
      </c>
      <c r="H11" s="85">
        <f>G11*F11</f>
        <v>336.3</v>
      </c>
    </row>
    <row r="12" spans="1:10" s="4" customFormat="1" ht="12.75" x14ac:dyDescent="0.2">
      <c r="A12" s="108"/>
      <c r="B12" s="113"/>
      <c r="C12" s="77"/>
      <c r="D12" s="116" t="s">
        <v>66</v>
      </c>
      <c r="E12" s="6"/>
      <c r="F12" s="6"/>
      <c r="G12" s="114"/>
      <c r="H12" s="85">
        <f>SUM(H9:H11)</f>
        <v>15303.7024</v>
      </c>
    </row>
    <row r="13" spans="1:10" s="4" customFormat="1" ht="12.75" x14ac:dyDescent="0.2">
      <c r="A13" s="316"/>
      <c r="B13" s="317"/>
      <c r="C13" s="317"/>
      <c r="D13" s="317"/>
      <c r="E13" s="317"/>
      <c r="F13" s="317"/>
      <c r="G13" s="317"/>
      <c r="H13" s="318"/>
    </row>
    <row r="14" spans="1:10" s="4" customFormat="1" ht="12.75" x14ac:dyDescent="0.2">
      <c r="A14" s="21" t="s">
        <v>59</v>
      </c>
      <c r="B14" s="22"/>
      <c r="C14" s="22"/>
      <c r="D14" s="23" t="s">
        <v>60</v>
      </c>
      <c r="E14" s="22"/>
      <c r="F14" s="24" t="s">
        <v>5</v>
      </c>
      <c r="G14" s="81"/>
      <c r="H14" s="84"/>
    </row>
    <row r="15" spans="1:10" s="4" customFormat="1" ht="25.5" x14ac:dyDescent="0.2">
      <c r="A15" s="108" t="s">
        <v>61</v>
      </c>
      <c r="B15" s="95" t="s">
        <v>48</v>
      </c>
      <c r="C15" s="77" t="s">
        <v>46</v>
      </c>
      <c r="D15" s="96" t="s">
        <v>47</v>
      </c>
      <c r="E15" s="6" t="s">
        <v>4</v>
      </c>
      <c r="F15" s="6">
        <v>1775.51</v>
      </c>
      <c r="G15" s="85">
        <v>61.39</v>
      </c>
      <c r="H15" s="85">
        <f>G15*F15</f>
        <v>108998.5589</v>
      </c>
    </row>
    <row r="16" spans="1:10" s="4" customFormat="1" ht="12.75" x14ac:dyDescent="0.2">
      <c r="A16" s="108" t="s">
        <v>62</v>
      </c>
      <c r="B16" s="95">
        <v>110201</v>
      </c>
      <c r="C16" s="77" t="s">
        <v>46</v>
      </c>
      <c r="D16" s="96" t="s">
        <v>114</v>
      </c>
      <c r="E16" s="6" t="s">
        <v>4</v>
      </c>
      <c r="F16" s="6">
        <v>225.25</v>
      </c>
      <c r="G16" s="85">
        <v>34.47</v>
      </c>
      <c r="H16" s="85">
        <f>G16*F16</f>
        <v>7764.3674999999994</v>
      </c>
    </row>
    <row r="17" spans="1:8" s="4" customFormat="1" ht="24.75" customHeight="1" x14ac:dyDescent="0.2">
      <c r="A17" s="108" t="s">
        <v>71</v>
      </c>
      <c r="B17" s="95">
        <v>151801</v>
      </c>
      <c r="C17" s="77" t="s">
        <v>46</v>
      </c>
      <c r="D17" s="149" t="s">
        <v>108</v>
      </c>
      <c r="E17" s="6" t="s">
        <v>65</v>
      </c>
      <c r="F17" s="6">
        <v>38</v>
      </c>
      <c r="G17" s="85">
        <v>164.46</v>
      </c>
      <c r="H17" s="85">
        <f>G17*F17</f>
        <v>6249.4800000000005</v>
      </c>
    </row>
    <row r="18" spans="1:8" s="4" customFormat="1" ht="25.5" x14ac:dyDescent="0.2">
      <c r="A18" s="108" t="s">
        <v>80</v>
      </c>
      <c r="B18" s="95">
        <v>93043</v>
      </c>
      <c r="C18" s="77" t="s">
        <v>79</v>
      </c>
      <c r="D18" s="118" t="s">
        <v>81</v>
      </c>
      <c r="E18" s="6" t="s">
        <v>65</v>
      </c>
      <c r="F18" s="6">
        <v>38</v>
      </c>
      <c r="G18" s="85">
        <v>39.22</v>
      </c>
      <c r="H18" s="85">
        <f>G18*F18</f>
        <v>1490.36</v>
      </c>
    </row>
    <row r="19" spans="1:8" s="4" customFormat="1" ht="12.75" x14ac:dyDescent="0.2">
      <c r="A19" s="108" t="s">
        <v>82</v>
      </c>
      <c r="B19" s="221" t="s">
        <v>97</v>
      </c>
      <c r="C19" s="222"/>
      <c r="D19" s="118" t="s">
        <v>98</v>
      </c>
      <c r="E19" s="6" t="s">
        <v>65</v>
      </c>
      <c r="F19" s="6">
        <v>38</v>
      </c>
      <c r="G19" s="85">
        <v>6.08</v>
      </c>
      <c r="H19" s="85">
        <f>G19*F19</f>
        <v>231.04</v>
      </c>
    </row>
    <row r="20" spans="1:8" s="4" customFormat="1" ht="12.75" x14ac:dyDescent="0.2">
      <c r="A20" s="108"/>
      <c r="B20" s="95"/>
      <c r="C20" s="117"/>
      <c r="D20" s="115" t="s">
        <v>67</v>
      </c>
      <c r="E20" s="6"/>
      <c r="F20" s="6"/>
      <c r="G20" s="85"/>
      <c r="H20" s="85">
        <f>SUM(H15:H19)</f>
        <v>124733.80639999999</v>
      </c>
    </row>
    <row r="21" spans="1:8" ht="15" customHeight="1" x14ac:dyDescent="0.2">
      <c r="A21" s="218"/>
      <c r="B21" s="219"/>
      <c r="C21" s="219"/>
      <c r="D21" s="219"/>
      <c r="E21" s="219"/>
      <c r="F21" s="219"/>
      <c r="G21" s="219"/>
      <c r="H21" s="220"/>
    </row>
    <row r="22" spans="1:8" s="4" customFormat="1" ht="20.100000000000001" customHeight="1" x14ac:dyDescent="0.2">
      <c r="A22" s="212" t="s">
        <v>6</v>
      </c>
      <c r="B22" s="213"/>
      <c r="C22" s="213"/>
      <c r="D22" s="213"/>
      <c r="E22" s="213"/>
      <c r="F22" s="213"/>
      <c r="G22" s="214"/>
      <c r="H22" s="82">
        <f>SUM(H12,H20)</f>
        <v>140037.50879999998</v>
      </c>
    </row>
    <row r="23" spans="1:8" ht="15" customHeight="1" x14ac:dyDescent="0.2">
      <c r="A23" s="315" t="s">
        <v>117</v>
      </c>
      <c r="B23" s="315"/>
      <c r="C23" s="315"/>
      <c r="D23" s="315"/>
      <c r="E23" s="315"/>
      <c r="F23" s="315"/>
      <c r="G23" s="315"/>
      <c r="H23" s="315"/>
    </row>
    <row r="25" spans="1:8" ht="15" customHeight="1" x14ac:dyDescent="0.2">
      <c r="A25" s="12" t="s">
        <v>5</v>
      </c>
    </row>
    <row r="26" spans="1:8" ht="15" customHeight="1" x14ac:dyDescent="0.2">
      <c r="A26" s="11"/>
    </row>
    <row r="28" spans="1:8" ht="15" customHeight="1" x14ac:dyDescent="0.2">
      <c r="A28" s="12" t="s">
        <v>5</v>
      </c>
      <c r="B28" s="11"/>
      <c r="C28" s="11"/>
      <c r="D28" s="13"/>
      <c r="E28" s="11"/>
      <c r="F28" s="11"/>
      <c r="H28" s="5"/>
    </row>
    <row r="29" spans="1:8" ht="12.75" x14ac:dyDescent="0.2"/>
  </sheetData>
  <mergeCells count="21">
    <mergeCell ref="A23:H23"/>
    <mergeCell ref="A13:H13"/>
    <mergeCell ref="A22:G22"/>
    <mergeCell ref="A6:A7"/>
    <mergeCell ref="B6:B7"/>
    <mergeCell ref="C6:C7"/>
    <mergeCell ref="D6:D7"/>
    <mergeCell ref="E6:E7"/>
    <mergeCell ref="F6:F7"/>
    <mergeCell ref="G6:H6"/>
    <mergeCell ref="A21:H21"/>
    <mergeCell ref="B19:C19"/>
    <mergeCell ref="A4:B5"/>
    <mergeCell ref="A1:H1"/>
    <mergeCell ref="A2:D2"/>
    <mergeCell ref="A3:D3"/>
    <mergeCell ref="C4:D4"/>
    <mergeCell ref="C5:D5"/>
    <mergeCell ref="E2:H2"/>
    <mergeCell ref="E5:H5"/>
    <mergeCell ref="E4:H4"/>
  </mergeCells>
  <phoneticPr fontId="39" type="noConversion"/>
  <printOptions horizontalCentered="1" gridLines="1"/>
  <pageMargins left="0.39370078740157483" right="0.39370078740157483" top="1.3779527559055118" bottom="0.59055118110236227" header="0" footer="0"/>
  <pageSetup paperSize="9" scale="90" orientation="landscape" r:id="rId1"/>
  <headerFooter alignWithMargins="0">
    <oddHeader>&amp;C&amp;G</oddHeader>
    <oddFooter>&amp;C&amp;"Arial,Negrito"Catarina Demoner Diniz&amp;"Arial,Normal"
&amp;"Arial,Itálico"&amp;8Engenheira Civil - CREA ES-0048118/D&amp;R&amp;"Arial,Negrito"Igor Alves Folador Dominicini
&amp;"Arial,Itálico"&amp;8Engenheiro Civil - CREA ES-043213/D</oddFooter>
  </headerFooter>
  <rowBreaks count="1" manualBreakCount="1">
    <brk id="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showGridLines="0" tabSelected="1" view="pageBreakPreview" zoomScale="90" zoomScaleNormal="80" zoomScaleSheetLayoutView="90" workbookViewId="0">
      <selection activeCell="A3" sqref="A3:B3"/>
    </sheetView>
  </sheetViews>
  <sheetFormatPr defaultColWidth="10.7109375" defaultRowHeight="15" customHeight="1" x14ac:dyDescent="0.2"/>
  <cols>
    <col min="1" max="1" width="8.7109375" style="25" customWidth="1"/>
    <col min="2" max="2" width="85.7109375" style="74" customWidth="1"/>
    <col min="3" max="3" width="6.7109375" style="75" customWidth="1"/>
    <col min="4" max="4" width="1.7109375" style="32" customWidth="1"/>
    <col min="5" max="5" width="6.7109375" style="76" customWidth="1"/>
    <col min="6" max="6" width="6.7109375" style="75" customWidth="1"/>
    <col min="7" max="7" width="1.7109375" style="32" customWidth="1"/>
    <col min="8" max="8" width="6.7109375" style="76" customWidth="1"/>
    <col min="9" max="9" width="10.7109375" style="32" customWidth="1"/>
    <col min="10" max="10" width="13.85546875" style="32" customWidth="1"/>
    <col min="11" max="12" width="12.140625" style="32" customWidth="1"/>
    <col min="13" max="15" width="10.7109375" style="32" customWidth="1"/>
    <col min="16" max="16" width="11.5703125" style="32" bestFit="1" customWidth="1"/>
    <col min="17" max="17" width="10.7109375" style="32" customWidth="1"/>
    <col min="18" max="16384" width="10.7109375" style="25"/>
  </cols>
  <sheetData>
    <row r="1" spans="1:17" ht="15" customHeight="1" x14ac:dyDescent="0.2">
      <c r="A1" s="223" t="s">
        <v>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24"/>
    </row>
    <row r="2" spans="1:17" ht="15" customHeight="1" x14ac:dyDescent="0.2">
      <c r="A2" s="98" t="s">
        <v>109</v>
      </c>
      <c r="B2" s="99"/>
      <c r="C2" s="26"/>
      <c r="D2" s="27"/>
      <c r="E2" s="28"/>
      <c r="F2" s="26"/>
      <c r="G2" s="27"/>
      <c r="H2" s="28"/>
      <c r="I2" s="29"/>
      <c r="J2" s="29"/>
      <c r="K2" s="29"/>
      <c r="L2" s="29"/>
      <c r="M2" s="29"/>
      <c r="N2" s="29"/>
      <c r="O2" s="29"/>
      <c r="P2" s="30"/>
      <c r="Q2" s="30"/>
    </row>
    <row r="3" spans="1:17" ht="15" customHeight="1" x14ac:dyDescent="0.2">
      <c r="A3" s="248" t="s">
        <v>73</v>
      </c>
      <c r="B3" s="249"/>
      <c r="C3" s="26"/>
      <c r="D3" s="27"/>
      <c r="E3" s="28"/>
      <c r="F3" s="26"/>
      <c r="G3" s="27"/>
      <c r="H3" s="28"/>
      <c r="I3" s="29"/>
      <c r="J3" s="29"/>
      <c r="K3" s="29"/>
      <c r="L3" s="29"/>
      <c r="M3" s="29"/>
      <c r="N3" s="225" t="s">
        <v>70</v>
      </c>
      <c r="O3" s="225"/>
      <c r="P3" s="225"/>
      <c r="Q3" s="226"/>
    </row>
    <row r="4" spans="1:17" s="32" customFormat="1" ht="15" customHeight="1" x14ac:dyDescent="0.2">
      <c r="A4" s="244" t="s">
        <v>76</v>
      </c>
      <c r="B4" s="245"/>
      <c r="C4" s="26"/>
      <c r="D4" s="27"/>
      <c r="E4" s="31"/>
      <c r="F4" s="26"/>
      <c r="G4" s="27"/>
      <c r="H4" s="28"/>
      <c r="I4" s="29"/>
      <c r="J4" s="29"/>
      <c r="K4" s="29"/>
      <c r="L4" s="29"/>
      <c r="M4" s="29"/>
      <c r="N4" s="29"/>
      <c r="O4" s="29"/>
      <c r="P4" s="30"/>
      <c r="Q4" s="30"/>
    </row>
    <row r="5" spans="1:17" s="32" customFormat="1" ht="15" customHeight="1" x14ac:dyDescent="0.2">
      <c r="A5" s="246"/>
      <c r="B5" s="247"/>
      <c r="C5" s="26"/>
      <c r="D5" s="27"/>
      <c r="E5" s="31"/>
      <c r="F5" s="26"/>
      <c r="G5" s="27"/>
      <c r="H5" s="28"/>
      <c r="I5" s="29"/>
      <c r="J5" s="29"/>
      <c r="K5" s="29"/>
      <c r="L5" s="29"/>
      <c r="M5" s="29"/>
      <c r="N5" s="29"/>
      <c r="O5" s="29"/>
      <c r="P5" s="30"/>
      <c r="Q5" s="30"/>
    </row>
    <row r="6" spans="1:17" s="33" customFormat="1" ht="23.25" customHeight="1" x14ac:dyDescent="0.2">
      <c r="A6" s="227" t="s">
        <v>1</v>
      </c>
      <c r="B6" s="229" t="s">
        <v>3</v>
      </c>
      <c r="C6" s="231" t="s">
        <v>29</v>
      </c>
      <c r="D6" s="232"/>
      <c r="E6" s="232"/>
      <c r="F6" s="232"/>
      <c r="G6" s="232"/>
      <c r="H6" s="233"/>
      <c r="I6" s="234" t="s">
        <v>49</v>
      </c>
      <c r="J6" s="240" t="s">
        <v>8</v>
      </c>
      <c r="K6" s="242" t="s">
        <v>44</v>
      </c>
      <c r="L6" s="238" t="s">
        <v>32</v>
      </c>
      <c r="M6" s="238" t="s">
        <v>45</v>
      </c>
      <c r="N6" s="238" t="s">
        <v>33</v>
      </c>
      <c r="O6" s="238" t="s">
        <v>43</v>
      </c>
      <c r="P6" s="236" t="s">
        <v>7</v>
      </c>
      <c r="Q6" s="234" t="s">
        <v>26</v>
      </c>
    </row>
    <row r="7" spans="1:17" s="33" customFormat="1" ht="23.25" customHeight="1" x14ac:dyDescent="0.2">
      <c r="A7" s="228"/>
      <c r="B7" s="230"/>
      <c r="C7" s="231" t="s">
        <v>30</v>
      </c>
      <c r="D7" s="232"/>
      <c r="E7" s="233"/>
      <c r="F7" s="231" t="s">
        <v>31</v>
      </c>
      <c r="G7" s="232"/>
      <c r="H7" s="233"/>
      <c r="I7" s="235"/>
      <c r="J7" s="241"/>
      <c r="K7" s="243"/>
      <c r="L7" s="239"/>
      <c r="M7" s="239"/>
      <c r="N7" s="239"/>
      <c r="O7" s="239"/>
      <c r="P7" s="237"/>
      <c r="Q7" s="235"/>
    </row>
    <row r="8" spans="1:17" s="45" customFormat="1" ht="15" customHeight="1" x14ac:dyDescent="0.2">
      <c r="A8" s="34" t="s">
        <v>23</v>
      </c>
      <c r="B8" s="35" t="str">
        <f>'Planilha Orçamentária'!D8</f>
        <v>DEMOLIÇÃO E RETIRADA</v>
      </c>
      <c r="C8" s="36"/>
      <c r="D8" s="37"/>
      <c r="E8" s="38"/>
      <c r="F8" s="36"/>
      <c r="G8" s="39"/>
      <c r="H8" s="38"/>
      <c r="I8" s="40"/>
      <c r="J8" s="41"/>
      <c r="K8" s="42"/>
      <c r="L8" s="41"/>
      <c r="M8" s="43"/>
      <c r="N8" s="41"/>
      <c r="O8" s="43"/>
      <c r="P8" s="44"/>
      <c r="Q8" s="73"/>
    </row>
    <row r="9" spans="1:17" s="33" customFormat="1" ht="15" customHeight="1" x14ac:dyDescent="0.2">
      <c r="A9" s="46" t="s">
        <v>35</v>
      </c>
      <c r="B9" s="250" t="str">
        <f>'Planilha Orçamentária'!D9</f>
        <v>Remoção de cobertura em telha metálica, exclusive estrutura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  <c r="Q9" s="56"/>
    </row>
    <row r="10" spans="1:17" s="33" customFormat="1" ht="15" customHeight="1" x14ac:dyDescent="0.2">
      <c r="A10" s="46"/>
      <c r="B10" s="47" t="s">
        <v>57</v>
      </c>
      <c r="C10" s="48"/>
      <c r="D10" s="49"/>
      <c r="E10" s="50"/>
      <c r="F10" s="48"/>
      <c r="G10" s="51"/>
      <c r="H10" s="50"/>
      <c r="I10" s="52"/>
      <c r="J10" s="53"/>
      <c r="K10" s="54"/>
      <c r="L10" s="53"/>
      <c r="M10" s="53"/>
      <c r="N10" s="53">
        <v>1775.51</v>
      </c>
      <c r="O10" s="53"/>
      <c r="P10" s="55">
        <f>N10</f>
        <v>1775.51</v>
      </c>
      <c r="Q10" s="56"/>
    </row>
    <row r="11" spans="1:17" s="33" customFormat="1" ht="15" customHeight="1" x14ac:dyDescent="0.2">
      <c r="A11" s="46"/>
      <c r="B11" s="57" t="s">
        <v>8</v>
      </c>
      <c r="C11" s="58"/>
      <c r="D11" s="59"/>
      <c r="E11" s="60"/>
      <c r="F11" s="58"/>
      <c r="G11" s="61"/>
      <c r="H11" s="60"/>
      <c r="I11" s="62"/>
      <c r="J11" s="62"/>
      <c r="K11" s="63"/>
      <c r="L11" s="63"/>
      <c r="M11" s="63"/>
      <c r="N11" s="63"/>
      <c r="O11" s="63"/>
      <c r="P11" s="64">
        <f>N10</f>
        <v>1775.51</v>
      </c>
      <c r="Q11" s="65" t="s">
        <v>4</v>
      </c>
    </row>
    <row r="12" spans="1:17" s="33" customFormat="1" ht="15" customHeight="1" x14ac:dyDescent="0.2">
      <c r="A12" s="46"/>
      <c r="B12" s="66"/>
      <c r="C12" s="67"/>
      <c r="D12" s="68"/>
      <c r="E12" s="69"/>
      <c r="F12" s="67"/>
      <c r="G12" s="70"/>
      <c r="H12" s="69"/>
      <c r="I12" s="52"/>
      <c r="J12" s="52"/>
      <c r="K12" s="71"/>
      <c r="L12" s="71"/>
      <c r="M12" s="71"/>
      <c r="N12" s="71"/>
      <c r="O12" s="71"/>
      <c r="P12" s="72"/>
      <c r="Q12" s="73"/>
    </row>
    <row r="13" spans="1:17" ht="15" customHeight="1" x14ac:dyDescent="0.2">
      <c r="A13" s="46" t="s">
        <v>54</v>
      </c>
      <c r="B13" s="250" t="str">
        <f>'Planilha Orçamentária'!D10</f>
        <v>Remoção de forro em eucatex, sem aproveitamento do material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56"/>
    </row>
    <row r="14" spans="1:17" ht="15" customHeight="1" x14ac:dyDescent="0.2">
      <c r="A14" s="46"/>
      <c r="B14" s="47" t="s">
        <v>56</v>
      </c>
      <c r="C14" s="48"/>
      <c r="D14" s="49"/>
      <c r="E14" s="50"/>
      <c r="F14" s="48"/>
      <c r="G14" s="51"/>
      <c r="H14" s="50"/>
      <c r="I14" s="52"/>
      <c r="J14" s="53"/>
      <c r="K14" s="54"/>
      <c r="L14" s="53"/>
      <c r="M14" s="53"/>
      <c r="N14" s="53">
        <v>225.25</v>
      </c>
      <c r="O14" s="53"/>
      <c r="P14" s="55">
        <f>N14</f>
        <v>225.25</v>
      </c>
      <c r="Q14" s="56"/>
    </row>
    <row r="15" spans="1:17" ht="15" customHeight="1" x14ac:dyDescent="0.2">
      <c r="A15" s="46"/>
      <c r="B15" s="57" t="s">
        <v>8</v>
      </c>
      <c r="C15" s="58"/>
      <c r="D15" s="59"/>
      <c r="E15" s="60"/>
      <c r="F15" s="58"/>
      <c r="G15" s="61"/>
      <c r="H15" s="60"/>
      <c r="I15" s="62"/>
      <c r="J15" s="62"/>
      <c r="K15" s="63"/>
      <c r="L15" s="63"/>
      <c r="M15" s="63"/>
      <c r="N15" s="63"/>
      <c r="O15" s="63"/>
      <c r="P15" s="64">
        <f>N14</f>
        <v>225.25</v>
      </c>
      <c r="Q15" s="65" t="s">
        <v>4</v>
      </c>
    </row>
    <row r="17" spans="1:17" ht="15" customHeight="1" x14ac:dyDescent="0.2">
      <c r="A17" s="46" t="s">
        <v>55</v>
      </c>
      <c r="B17" s="250" t="str">
        <f>'Planilha Orçamentária'!D11</f>
        <v>Retirada de pontos elétricos (luminárias, interruptores e tomadas)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2"/>
      <c r="Q17" s="56"/>
    </row>
    <row r="18" spans="1:17" ht="15" customHeight="1" x14ac:dyDescent="0.2">
      <c r="A18" s="46"/>
      <c r="B18" s="47" t="s">
        <v>56</v>
      </c>
      <c r="C18" s="48"/>
      <c r="D18" s="49"/>
      <c r="E18" s="50"/>
      <c r="F18" s="48"/>
      <c r="G18" s="51"/>
      <c r="H18" s="50"/>
      <c r="I18" s="52"/>
      <c r="J18" s="53">
        <v>38</v>
      </c>
      <c r="K18" s="54"/>
      <c r="L18" s="53"/>
      <c r="M18" s="53"/>
      <c r="N18" s="53"/>
      <c r="O18" s="53"/>
      <c r="P18" s="55">
        <f>J18</f>
        <v>38</v>
      </c>
      <c r="Q18" s="56"/>
    </row>
    <row r="19" spans="1:17" ht="15" customHeight="1" x14ac:dyDescent="0.2">
      <c r="A19" s="46"/>
      <c r="B19" s="57" t="s">
        <v>8</v>
      </c>
      <c r="C19" s="58"/>
      <c r="D19" s="59"/>
      <c r="E19" s="60"/>
      <c r="F19" s="58"/>
      <c r="G19" s="61"/>
      <c r="H19" s="60"/>
      <c r="I19" s="62"/>
      <c r="J19" s="62"/>
      <c r="K19" s="63"/>
      <c r="L19" s="63"/>
      <c r="M19" s="63"/>
      <c r="N19" s="63"/>
      <c r="O19" s="63"/>
      <c r="P19" s="64">
        <f>J18</f>
        <v>38</v>
      </c>
      <c r="Q19" s="65" t="s">
        <v>65</v>
      </c>
    </row>
    <row r="20" spans="1:17" ht="15" customHeight="1" x14ac:dyDescent="0.2">
      <c r="A20" s="46"/>
      <c r="B20" s="66"/>
      <c r="C20" s="67"/>
      <c r="D20" s="68"/>
      <c r="E20" s="69"/>
      <c r="F20" s="67"/>
      <c r="G20" s="70"/>
      <c r="H20" s="69"/>
      <c r="I20" s="52"/>
      <c r="J20" s="52"/>
      <c r="K20" s="71"/>
      <c r="L20" s="71"/>
      <c r="M20" s="71"/>
      <c r="N20" s="71"/>
      <c r="O20" s="71"/>
      <c r="P20" s="72"/>
      <c r="Q20" s="73"/>
    </row>
    <row r="21" spans="1:17" ht="15" customHeight="1" x14ac:dyDescent="0.2">
      <c r="A21" s="121" t="s">
        <v>59</v>
      </c>
      <c r="B21" s="35" t="str">
        <f>'Planilha Orçamentária'!D14</f>
        <v>SERVIÇOS</v>
      </c>
      <c r="C21" s="36"/>
      <c r="D21" s="37"/>
      <c r="E21" s="38"/>
      <c r="F21" s="36"/>
      <c r="G21" s="39"/>
      <c r="H21" s="38"/>
      <c r="I21" s="40"/>
      <c r="J21" s="41"/>
      <c r="K21" s="42"/>
      <c r="L21" s="41"/>
      <c r="M21" s="43"/>
      <c r="N21" s="41"/>
      <c r="O21" s="43"/>
      <c r="P21" s="44"/>
      <c r="Q21" s="73"/>
    </row>
    <row r="22" spans="1:17" ht="15" customHeight="1" x14ac:dyDescent="0.2">
      <c r="A22" s="46" t="s">
        <v>61</v>
      </c>
      <c r="B22" s="250" t="str">
        <f>'Planilha Orçamentária'!D15</f>
        <v>Cobertura nova de telhas de alumínio trapezoidal, H = 8 cm, esp. 0.5mm, inclusive acessórios de fixação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2"/>
      <c r="Q22" s="56"/>
    </row>
    <row r="23" spans="1:17" ht="15" customHeight="1" x14ac:dyDescent="0.2">
      <c r="A23" s="46"/>
      <c r="B23" s="47" t="s">
        <v>72</v>
      </c>
      <c r="C23" s="48"/>
      <c r="D23" s="49"/>
      <c r="E23" s="50"/>
      <c r="F23" s="48"/>
      <c r="G23" s="51"/>
      <c r="H23" s="50"/>
      <c r="I23" s="52"/>
      <c r="J23" s="53"/>
      <c r="K23" s="54"/>
      <c r="L23" s="53"/>
      <c r="M23" s="53"/>
      <c r="N23" s="53">
        <v>1775.51</v>
      </c>
      <c r="O23" s="53"/>
      <c r="P23" s="55">
        <f>N23</f>
        <v>1775.51</v>
      </c>
      <c r="Q23" s="56"/>
    </row>
    <row r="24" spans="1:17" ht="15" customHeight="1" x14ac:dyDescent="0.2">
      <c r="A24" s="46"/>
      <c r="B24" s="57" t="s">
        <v>8</v>
      </c>
      <c r="C24" s="58"/>
      <c r="D24" s="59"/>
      <c r="E24" s="60"/>
      <c r="F24" s="58"/>
      <c r="G24" s="61"/>
      <c r="H24" s="60"/>
      <c r="I24" s="62"/>
      <c r="J24" s="62"/>
      <c r="K24" s="63"/>
      <c r="L24" s="63"/>
      <c r="M24" s="63"/>
      <c r="N24" s="63"/>
      <c r="O24" s="63"/>
      <c r="P24" s="64">
        <f>N23</f>
        <v>1775.51</v>
      </c>
      <c r="Q24" s="65" t="s">
        <v>4</v>
      </c>
    </row>
    <row r="25" spans="1:17" ht="15" customHeight="1" x14ac:dyDescent="0.2">
      <c r="A25" s="46"/>
      <c r="B25" s="66"/>
      <c r="C25" s="67"/>
      <c r="D25" s="68"/>
      <c r="E25" s="69"/>
      <c r="F25" s="67"/>
      <c r="G25" s="70"/>
      <c r="H25" s="69"/>
      <c r="I25" s="52"/>
      <c r="J25" s="52"/>
      <c r="K25" s="71"/>
      <c r="L25" s="71"/>
      <c r="M25" s="71"/>
      <c r="N25" s="71"/>
      <c r="O25" s="71"/>
      <c r="P25" s="72"/>
      <c r="Q25" s="73"/>
    </row>
    <row r="26" spans="1:17" ht="15" customHeight="1" x14ac:dyDescent="0.2">
      <c r="A26" s="46" t="s">
        <v>62</v>
      </c>
      <c r="B26" s="250" t="str">
        <f>'Planilha Orçamentária'!D16</f>
        <v>Forro de gesso acabamento tipo liso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2"/>
      <c r="Q26" s="56"/>
    </row>
    <row r="27" spans="1:17" ht="15" customHeight="1" x14ac:dyDescent="0.2">
      <c r="A27" s="46"/>
      <c r="B27" s="47" t="s">
        <v>72</v>
      </c>
      <c r="C27" s="48"/>
      <c r="D27" s="49"/>
      <c r="E27" s="50"/>
      <c r="F27" s="48"/>
      <c r="G27" s="51"/>
      <c r="H27" s="50"/>
      <c r="I27" s="52"/>
      <c r="J27" s="53"/>
      <c r="K27" s="54"/>
      <c r="L27" s="53"/>
      <c r="M27" s="53"/>
      <c r="N27" s="53">
        <v>225.25</v>
      </c>
      <c r="O27" s="53"/>
      <c r="P27" s="55">
        <f>N27</f>
        <v>225.25</v>
      </c>
      <c r="Q27" s="56"/>
    </row>
    <row r="28" spans="1:17" ht="15" customHeight="1" x14ac:dyDescent="0.2">
      <c r="A28" s="46"/>
      <c r="B28" s="57" t="s">
        <v>8</v>
      </c>
      <c r="C28" s="58"/>
      <c r="D28" s="59"/>
      <c r="E28" s="60"/>
      <c r="F28" s="58"/>
      <c r="G28" s="61"/>
      <c r="H28" s="60"/>
      <c r="I28" s="62"/>
      <c r="J28" s="62"/>
      <c r="K28" s="63"/>
      <c r="L28" s="63"/>
      <c r="M28" s="63"/>
      <c r="N28" s="63"/>
      <c r="O28" s="63"/>
      <c r="P28" s="64">
        <f>N27</f>
        <v>225.25</v>
      </c>
      <c r="Q28" s="65" t="s">
        <v>4</v>
      </c>
    </row>
    <row r="29" spans="1:17" ht="15" customHeight="1" x14ac:dyDescent="0.2">
      <c r="A29" s="119"/>
      <c r="B29" s="66"/>
      <c r="C29" s="67"/>
      <c r="D29" s="68"/>
      <c r="E29" s="69"/>
      <c r="F29" s="67"/>
      <c r="G29" s="70"/>
      <c r="H29" s="69"/>
      <c r="I29" s="52"/>
      <c r="J29" s="52"/>
      <c r="K29" s="71"/>
      <c r="L29" s="71"/>
      <c r="M29" s="71"/>
      <c r="N29" s="71"/>
      <c r="O29" s="71"/>
      <c r="P29" s="120"/>
      <c r="Q29" s="71"/>
    </row>
    <row r="30" spans="1:17" ht="15" customHeight="1" x14ac:dyDescent="0.2">
      <c r="A30" s="46" t="s">
        <v>71</v>
      </c>
      <c r="B30" s="250" t="str">
        <f>'Planilha Orçamentária'!D17</f>
        <v>Ponto padrão de luz no teto - considerando eletroduto PVC rígido de 3/4" inclusive conexões (4.5m), fio isolado PVC de 2.5mm2 (16.2m) e caixa estampada 4x4" (1 und)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2"/>
      <c r="Q30" s="56"/>
    </row>
    <row r="31" spans="1:17" ht="15" customHeight="1" x14ac:dyDescent="0.2">
      <c r="A31" s="46"/>
      <c r="B31" s="47" t="s">
        <v>72</v>
      </c>
      <c r="C31" s="48"/>
      <c r="D31" s="49"/>
      <c r="E31" s="50"/>
      <c r="F31" s="48"/>
      <c r="G31" s="51"/>
      <c r="H31" s="50"/>
      <c r="I31" s="52"/>
      <c r="J31" s="53">
        <v>38</v>
      </c>
      <c r="K31" s="54"/>
      <c r="L31" s="53"/>
      <c r="M31" s="53"/>
      <c r="N31" s="53"/>
      <c r="O31" s="53"/>
      <c r="P31" s="55">
        <f>J31</f>
        <v>38</v>
      </c>
      <c r="Q31" s="56"/>
    </row>
    <row r="32" spans="1:17" ht="15" customHeight="1" x14ac:dyDescent="0.2">
      <c r="A32" s="46"/>
      <c r="B32" s="57" t="s">
        <v>8</v>
      </c>
      <c r="C32" s="58"/>
      <c r="D32" s="59"/>
      <c r="E32" s="60"/>
      <c r="F32" s="58"/>
      <c r="G32" s="61"/>
      <c r="H32" s="60"/>
      <c r="I32" s="62"/>
      <c r="J32" s="62"/>
      <c r="K32" s="63"/>
      <c r="L32" s="63"/>
      <c r="M32" s="63"/>
      <c r="N32" s="63"/>
      <c r="O32" s="63"/>
      <c r="P32" s="64">
        <f>J31</f>
        <v>38</v>
      </c>
      <c r="Q32" s="65" t="s">
        <v>65</v>
      </c>
    </row>
    <row r="34" spans="1:17" ht="15" customHeight="1" x14ac:dyDescent="0.2">
      <c r="A34" s="123" t="s">
        <v>80</v>
      </c>
      <c r="B34" s="250" t="str">
        <f>'Planilha Orçamentária'!D18</f>
        <v>Lâmpada LED 10 W Bivolt Branca, formato tradicional (Base E27) - Fornecimento e instalação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2"/>
      <c r="Q34" s="56"/>
    </row>
    <row r="35" spans="1:17" ht="15" customHeight="1" x14ac:dyDescent="0.2">
      <c r="A35" s="46"/>
      <c r="B35" s="47" t="s">
        <v>56</v>
      </c>
      <c r="C35" s="48"/>
      <c r="D35" s="49"/>
      <c r="E35" s="50"/>
      <c r="F35" s="48"/>
      <c r="G35" s="51"/>
      <c r="H35" s="50"/>
      <c r="I35" s="52"/>
      <c r="J35" s="53">
        <v>38</v>
      </c>
      <c r="K35" s="54"/>
      <c r="L35" s="53"/>
      <c r="M35" s="53"/>
      <c r="N35" s="53"/>
      <c r="O35" s="53"/>
      <c r="P35" s="55">
        <f>J35</f>
        <v>38</v>
      </c>
      <c r="Q35" s="56"/>
    </row>
    <row r="36" spans="1:17" ht="15" customHeight="1" x14ac:dyDescent="0.2">
      <c r="A36" s="46"/>
      <c r="B36" s="57" t="s">
        <v>8</v>
      </c>
      <c r="C36" s="58"/>
      <c r="D36" s="59"/>
      <c r="E36" s="60"/>
      <c r="F36" s="58"/>
      <c r="G36" s="61"/>
      <c r="H36" s="60"/>
      <c r="I36" s="62"/>
      <c r="J36" s="62"/>
      <c r="K36" s="63"/>
      <c r="L36" s="63"/>
      <c r="M36" s="63"/>
      <c r="N36" s="63"/>
      <c r="O36" s="63"/>
      <c r="P36" s="64">
        <f>J35</f>
        <v>38</v>
      </c>
      <c r="Q36" s="65" t="s">
        <v>65</v>
      </c>
    </row>
    <row r="38" spans="1:17" ht="15" customHeight="1" x14ac:dyDescent="0.2">
      <c r="A38" s="123" t="s">
        <v>82</v>
      </c>
      <c r="B38" s="250" t="str">
        <f>'Planilha Orçamentária'!D19</f>
        <v>Recolocação de luminárias, tipo plafon, redondas, de sobrepor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  <c r="Q38" s="56"/>
    </row>
    <row r="39" spans="1:17" ht="15" customHeight="1" x14ac:dyDescent="0.2">
      <c r="A39" s="46"/>
      <c r="B39" s="47" t="s">
        <v>56</v>
      </c>
      <c r="C39" s="48"/>
      <c r="D39" s="49"/>
      <c r="E39" s="50"/>
      <c r="F39" s="48"/>
      <c r="G39" s="51"/>
      <c r="H39" s="50"/>
      <c r="I39" s="52"/>
      <c r="J39" s="53">
        <v>38</v>
      </c>
      <c r="K39" s="54"/>
      <c r="L39" s="53"/>
      <c r="M39" s="53"/>
      <c r="N39" s="53"/>
      <c r="O39" s="53"/>
      <c r="P39" s="55">
        <f>J39</f>
        <v>38</v>
      </c>
      <c r="Q39" s="56"/>
    </row>
    <row r="40" spans="1:17" ht="15" customHeight="1" x14ac:dyDescent="0.2">
      <c r="A40" s="46"/>
      <c r="B40" s="57" t="s">
        <v>8</v>
      </c>
      <c r="C40" s="58"/>
      <c r="D40" s="59"/>
      <c r="E40" s="60"/>
      <c r="F40" s="58"/>
      <c r="G40" s="61"/>
      <c r="H40" s="60"/>
      <c r="I40" s="62"/>
      <c r="J40" s="62"/>
      <c r="K40" s="63"/>
      <c r="L40" s="63"/>
      <c r="M40" s="63"/>
      <c r="N40" s="63"/>
      <c r="O40" s="63"/>
      <c r="P40" s="64">
        <f>J39</f>
        <v>38</v>
      </c>
      <c r="Q40" s="65" t="s">
        <v>65</v>
      </c>
    </row>
  </sheetData>
  <mergeCells count="26">
    <mergeCell ref="B34:P34"/>
    <mergeCell ref="B38:P38"/>
    <mergeCell ref="B26:P26"/>
    <mergeCell ref="B30:P30"/>
    <mergeCell ref="B22:P22"/>
    <mergeCell ref="A4:B5"/>
    <mergeCell ref="A3:B3"/>
    <mergeCell ref="B13:P13"/>
    <mergeCell ref="B17:P17"/>
    <mergeCell ref="B9:P9"/>
    <mergeCell ref="A1:Q1"/>
    <mergeCell ref="N3:Q3"/>
    <mergeCell ref="A6:A7"/>
    <mergeCell ref="B6:B7"/>
    <mergeCell ref="C6:H6"/>
    <mergeCell ref="Q6:Q7"/>
    <mergeCell ref="C7:E7"/>
    <mergeCell ref="F7:H7"/>
    <mergeCell ref="P6:P7"/>
    <mergeCell ref="N6:N7"/>
    <mergeCell ref="O6:O7"/>
    <mergeCell ref="M6:M7"/>
    <mergeCell ref="I6:I7"/>
    <mergeCell ref="L6:L7"/>
    <mergeCell ref="J6:J7"/>
    <mergeCell ref="K6:K7"/>
  </mergeCells>
  <printOptions horizontalCentered="1" gridLines="1"/>
  <pageMargins left="0.39370078740157483" right="0.39370078740157483" top="0.78740157480314965" bottom="0.39370078740157483" header="0" footer="0"/>
  <pageSetup paperSize="9" scale="6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view="pageBreakPreview" zoomScale="110" zoomScaleNormal="80" zoomScaleSheetLayoutView="110" zoomScalePageLayoutView="60" workbookViewId="0">
      <selection activeCell="D7" sqref="D7:D8"/>
    </sheetView>
  </sheetViews>
  <sheetFormatPr defaultColWidth="10.7109375" defaultRowHeight="15" customHeight="1" x14ac:dyDescent="0.2"/>
  <cols>
    <col min="1" max="1" width="10.7109375" style="14" customWidth="1"/>
    <col min="2" max="2" width="35.7109375" style="14" customWidth="1"/>
    <col min="3" max="3" width="20.7109375" style="14" customWidth="1"/>
    <col min="4" max="4" width="19.5703125" style="14" bestFit="1" customWidth="1"/>
    <col min="5" max="5" width="12.7109375" style="14" customWidth="1"/>
    <col min="6" max="7" width="11.7109375" style="14" bestFit="1" customWidth="1"/>
    <col min="8" max="16384" width="10.7109375" style="14"/>
  </cols>
  <sheetData>
    <row r="1" spans="1:5" ht="15" customHeight="1" x14ac:dyDescent="0.2">
      <c r="A1" s="255" t="s">
        <v>9</v>
      </c>
      <c r="B1" s="256"/>
      <c r="C1" s="256"/>
      <c r="D1" s="256"/>
      <c r="E1" s="256"/>
    </row>
    <row r="2" spans="1:5" ht="15" customHeight="1" x14ac:dyDescent="0.2">
      <c r="A2" s="100" t="s">
        <v>110</v>
      </c>
      <c r="B2" s="101"/>
      <c r="C2" s="101"/>
      <c r="D2" s="18"/>
      <c r="E2" s="15"/>
    </row>
    <row r="3" spans="1:5" ht="15" customHeight="1" x14ac:dyDescent="0.2">
      <c r="A3" s="261" t="s">
        <v>73</v>
      </c>
      <c r="B3" s="262"/>
      <c r="C3" s="262"/>
      <c r="D3" s="262"/>
      <c r="E3" s="16"/>
    </row>
    <row r="4" spans="1:5" s="10" customFormat="1" ht="32.25" customHeight="1" x14ac:dyDescent="0.2">
      <c r="A4" s="263" t="s">
        <v>75</v>
      </c>
      <c r="B4" s="264"/>
      <c r="C4" s="264"/>
      <c r="D4" s="264"/>
      <c r="E4" s="17"/>
    </row>
    <row r="5" spans="1:5" ht="24.95" customHeight="1" x14ac:dyDescent="0.2">
      <c r="A5" s="265" t="s">
        <v>0</v>
      </c>
      <c r="B5" s="265" t="s">
        <v>10</v>
      </c>
      <c r="C5" s="265"/>
      <c r="D5" s="266" t="s">
        <v>25</v>
      </c>
      <c r="E5" s="270" t="s">
        <v>23</v>
      </c>
    </row>
    <row r="6" spans="1:5" ht="24.95" customHeight="1" x14ac:dyDescent="0.2">
      <c r="A6" s="265"/>
      <c r="B6" s="265"/>
      <c r="C6" s="265"/>
      <c r="D6" s="266"/>
      <c r="E6" s="271"/>
    </row>
    <row r="7" spans="1:5" ht="24.95" customHeight="1" x14ac:dyDescent="0.2">
      <c r="A7" s="269" t="s">
        <v>23</v>
      </c>
      <c r="B7" s="259" t="str">
        <f>'Planilha Orçamentária'!D8</f>
        <v>DEMOLIÇÃO E RETIRADA</v>
      </c>
      <c r="C7" s="20" t="s">
        <v>11</v>
      </c>
      <c r="D7" s="267">
        <f>'Planilha Orçamentária'!H12</f>
        <v>15303.7024</v>
      </c>
      <c r="E7" s="104">
        <v>1</v>
      </c>
    </row>
    <row r="8" spans="1:5" ht="24.95" customHeight="1" x14ac:dyDescent="0.2">
      <c r="A8" s="258"/>
      <c r="B8" s="260"/>
      <c r="C8" s="19" t="s">
        <v>12</v>
      </c>
      <c r="D8" s="268"/>
      <c r="E8" s="105">
        <f>D7*E7</f>
        <v>15303.7024</v>
      </c>
    </row>
    <row r="9" spans="1:5" ht="24.95" customHeight="1" x14ac:dyDescent="0.2">
      <c r="A9" s="257" t="s">
        <v>59</v>
      </c>
      <c r="B9" s="259" t="str">
        <f>'Planilha Orçamentária'!D14</f>
        <v>SERVIÇOS</v>
      </c>
      <c r="C9" s="20" t="s">
        <v>11</v>
      </c>
      <c r="D9" s="267">
        <f>'Planilha Orçamentária'!H20</f>
        <v>124733.80639999999</v>
      </c>
      <c r="E9" s="104">
        <v>1</v>
      </c>
    </row>
    <row r="10" spans="1:5" ht="24.95" customHeight="1" x14ac:dyDescent="0.2">
      <c r="A10" s="258"/>
      <c r="B10" s="260"/>
      <c r="C10" s="19" t="s">
        <v>12</v>
      </c>
      <c r="D10" s="268"/>
      <c r="E10" s="105">
        <f>D9*E9</f>
        <v>124733.80639999999</v>
      </c>
    </row>
    <row r="11" spans="1:5" ht="24.95" customHeight="1" x14ac:dyDescent="0.2">
      <c r="A11" s="254" t="s">
        <v>13</v>
      </c>
      <c r="B11" s="254"/>
      <c r="C11" s="254"/>
      <c r="D11" s="253">
        <f>SUM(D7:D10)</f>
        <v>140037.50879999998</v>
      </c>
      <c r="E11" s="106">
        <f>E13/$D$11</f>
        <v>1</v>
      </c>
    </row>
    <row r="12" spans="1:5" ht="24.95" customHeight="1" x14ac:dyDescent="0.2">
      <c r="A12" s="254" t="s">
        <v>14</v>
      </c>
      <c r="B12" s="254"/>
      <c r="C12" s="254"/>
      <c r="D12" s="253"/>
      <c r="E12" s="106">
        <f>E11</f>
        <v>1</v>
      </c>
    </row>
    <row r="13" spans="1:5" ht="24.95" customHeight="1" x14ac:dyDescent="0.2">
      <c r="A13" s="254" t="s">
        <v>15</v>
      </c>
      <c r="B13" s="254"/>
      <c r="C13" s="254"/>
      <c r="D13" s="253"/>
      <c r="E13" s="107">
        <f>D11</f>
        <v>140037.50879999998</v>
      </c>
    </row>
    <row r="14" spans="1:5" ht="24.95" customHeight="1" x14ac:dyDescent="0.2">
      <c r="A14" s="254" t="s">
        <v>16</v>
      </c>
      <c r="B14" s="254"/>
      <c r="C14" s="254"/>
      <c r="D14" s="253"/>
      <c r="E14" s="107">
        <f>E13</f>
        <v>140037.50879999998</v>
      </c>
    </row>
  </sheetData>
  <mergeCells count="18">
    <mergeCell ref="A1:E1"/>
    <mergeCell ref="A9:A10"/>
    <mergeCell ref="B9:B10"/>
    <mergeCell ref="A3:D3"/>
    <mergeCell ref="A4:D4"/>
    <mergeCell ref="A5:A6"/>
    <mergeCell ref="B5:C6"/>
    <mergeCell ref="D5:D6"/>
    <mergeCell ref="D9:D10"/>
    <mergeCell ref="A7:A8"/>
    <mergeCell ref="B7:B8"/>
    <mergeCell ref="D7:D8"/>
    <mergeCell ref="E5:E6"/>
    <mergeCell ref="D11:D14"/>
    <mergeCell ref="A11:C11"/>
    <mergeCell ref="A12:C12"/>
    <mergeCell ref="A13:C13"/>
    <mergeCell ref="A14:C14"/>
  </mergeCells>
  <conditionalFormatting sqref="E9:E14">
    <cfRule type="cellIs" dxfId="1" priority="15" operator="equal">
      <formula>0</formula>
    </cfRule>
  </conditionalFormatting>
  <conditionalFormatting sqref="E7:E8">
    <cfRule type="cellIs" dxfId="0" priority="1" operator="equal">
      <formula>0</formula>
    </cfRule>
  </conditionalFormatting>
  <printOptions horizontalCentered="1" gridLines="1"/>
  <pageMargins left="0.51181102362204722" right="0.51181102362204722" top="1.3779527559055118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9750-2BB3-494E-BFC4-136DA7B68EB8}">
  <dimension ref="A1:Q23"/>
  <sheetViews>
    <sheetView showGridLines="0" view="pageBreakPreview" zoomScale="120" zoomScaleNormal="100" zoomScaleSheetLayoutView="120" workbookViewId="0">
      <selection activeCell="M14" sqref="M14"/>
    </sheetView>
  </sheetViews>
  <sheetFormatPr defaultRowHeight="12.75" x14ac:dyDescent="0.2"/>
  <cols>
    <col min="1" max="1" width="11.140625" customWidth="1"/>
    <col min="6" max="6" width="4.85546875" customWidth="1"/>
    <col min="7" max="7" width="4.28515625" customWidth="1"/>
    <col min="8" max="9" width="9.28515625" bestFit="1" customWidth="1"/>
    <col min="10" max="10" width="9.7109375" bestFit="1" customWidth="1"/>
  </cols>
  <sheetData>
    <row r="1" spans="1:17" x14ac:dyDescent="0.2">
      <c r="A1" s="304" t="s">
        <v>102</v>
      </c>
      <c r="B1" s="304"/>
      <c r="C1" s="304"/>
      <c r="D1" s="304"/>
      <c r="E1" s="304"/>
      <c r="F1" s="304"/>
      <c r="G1" s="304"/>
      <c r="H1" s="304"/>
      <c r="I1" s="305" t="s">
        <v>103</v>
      </c>
      <c r="J1" s="305"/>
    </row>
    <row r="2" spans="1:17" x14ac:dyDescent="0.2">
      <c r="A2" s="304"/>
      <c r="B2" s="304"/>
      <c r="C2" s="304"/>
      <c r="D2" s="304"/>
      <c r="E2" s="304"/>
      <c r="F2" s="304"/>
      <c r="G2" s="304"/>
      <c r="H2" s="304"/>
      <c r="I2" s="305"/>
      <c r="J2" s="305"/>
    </row>
    <row r="3" spans="1:17" x14ac:dyDescent="0.2">
      <c r="A3" s="304"/>
      <c r="B3" s="304"/>
      <c r="C3" s="304"/>
      <c r="D3" s="304"/>
      <c r="E3" s="304"/>
      <c r="F3" s="304"/>
      <c r="G3" s="304"/>
      <c r="H3" s="304"/>
      <c r="I3" s="306">
        <v>43525</v>
      </c>
      <c r="J3" s="306"/>
    </row>
    <row r="4" spans="1:17" x14ac:dyDescent="0.2">
      <c r="A4" s="304"/>
      <c r="B4" s="304"/>
      <c r="C4" s="304"/>
      <c r="D4" s="304"/>
      <c r="E4" s="304"/>
      <c r="F4" s="304"/>
      <c r="G4" s="304"/>
      <c r="H4" s="304"/>
      <c r="I4" s="306"/>
      <c r="J4" s="306"/>
    </row>
    <row r="5" spans="1:17" ht="14.25" x14ac:dyDescent="0.2">
      <c r="A5" s="307" t="s">
        <v>104</v>
      </c>
      <c r="B5" s="307"/>
      <c r="C5" s="302" t="s">
        <v>106</v>
      </c>
      <c r="D5" s="303"/>
      <c r="E5" s="303"/>
      <c r="F5" s="303"/>
      <c r="G5" s="303"/>
      <c r="H5" s="308" t="s">
        <v>107</v>
      </c>
      <c r="I5" s="308"/>
      <c r="J5" s="309"/>
    </row>
    <row r="6" spans="1:17" ht="14.25" x14ac:dyDescent="0.2">
      <c r="A6" s="307"/>
      <c r="B6" s="307"/>
      <c r="C6" s="302" t="s">
        <v>105</v>
      </c>
      <c r="D6" s="303"/>
      <c r="E6" s="303"/>
      <c r="F6" s="303"/>
      <c r="G6" s="303"/>
      <c r="H6" s="308" t="s">
        <v>36</v>
      </c>
      <c r="I6" s="308"/>
      <c r="J6" s="309"/>
    </row>
    <row r="7" spans="1:17" ht="14.25" x14ac:dyDescent="0.2">
      <c r="A7" s="127" t="s">
        <v>83</v>
      </c>
      <c r="B7" s="272" t="s">
        <v>98</v>
      </c>
      <c r="C7" s="272"/>
      <c r="D7" s="272"/>
      <c r="E7" s="272"/>
      <c r="F7" s="272"/>
      <c r="G7" s="272"/>
      <c r="H7" s="272"/>
      <c r="I7" s="272"/>
      <c r="J7" s="273"/>
    </row>
    <row r="8" spans="1:17" ht="15" x14ac:dyDescent="0.2">
      <c r="A8" s="127" t="s">
        <v>84</v>
      </c>
      <c r="B8" s="274" t="s">
        <v>65</v>
      </c>
      <c r="C8" s="274"/>
      <c r="D8" s="274"/>
      <c r="E8" s="128"/>
      <c r="F8" s="275" t="s">
        <v>97</v>
      </c>
      <c r="G8" s="275"/>
      <c r="H8" s="275"/>
      <c r="I8" s="275"/>
      <c r="J8" s="276"/>
    </row>
    <row r="9" spans="1:17" ht="15" x14ac:dyDescent="0.2">
      <c r="A9" s="124"/>
      <c r="B9" s="125"/>
      <c r="C9" s="125"/>
      <c r="D9" s="125"/>
      <c r="E9" s="125"/>
      <c r="F9" s="125"/>
      <c r="G9" s="125"/>
      <c r="H9" s="125"/>
      <c r="I9" s="125"/>
      <c r="J9" s="126"/>
      <c r="Q9" s="148"/>
    </row>
    <row r="10" spans="1:17" ht="15" x14ac:dyDescent="0.25">
      <c r="A10" s="277" t="s">
        <v>85</v>
      </c>
      <c r="B10" s="278"/>
      <c r="C10" s="278"/>
      <c r="D10" s="278"/>
      <c r="E10" s="278"/>
      <c r="F10" s="278"/>
      <c r="G10" s="278"/>
      <c r="H10" s="278"/>
      <c r="I10" s="278"/>
      <c r="J10" s="279"/>
    </row>
    <row r="11" spans="1:17" ht="14.25" x14ac:dyDescent="0.2">
      <c r="A11" s="129" t="s">
        <v>86</v>
      </c>
      <c r="B11" s="130" t="s">
        <v>2</v>
      </c>
      <c r="C11" s="280" t="s">
        <v>10</v>
      </c>
      <c r="D11" s="281"/>
      <c r="E11" s="282"/>
      <c r="F11" s="280" t="s">
        <v>87</v>
      </c>
      <c r="G11" s="282"/>
      <c r="H11" s="131" t="s">
        <v>88</v>
      </c>
      <c r="I11" s="132" t="s">
        <v>89</v>
      </c>
      <c r="J11" s="133" t="s">
        <v>90</v>
      </c>
    </row>
    <row r="12" spans="1:17" ht="14.25" x14ac:dyDescent="0.2">
      <c r="A12" s="168" t="s">
        <v>112</v>
      </c>
      <c r="B12" s="134" t="s">
        <v>46</v>
      </c>
      <c r="C12" s="284" t="s">
        <v>113</v>
      </c>
      <c r="D12" s="285"/>
      <c r="E12" s="286"/>
      <c r="F12" s="287" t="s">
        <v>91</v>
      </c>
      <c r="G12" s="288"/>
      <c r="H12" s="135">
        <v>0.223</v>
      </c>
      <c r="I12" s="136">
        <v>5.42</v>
      </c>
      <c r="J12" s="137">
        <f>I12*H12</f>
        <v>1.2086600000000001</v>
      </c>
    </row>
    <row r="13" spans="1:17" ht="14.25" x14ac:dyDescent="0.2">
      <c r="A13" s="167" t="s">
        <v>111</v>
      </c>
      <c r="B13" s="134" t="s">
        <v>46</v>
      </c>
      <c r="C13" s="289" t="s">
        <v>92</v>
      </c>
      <c r="D13" s="290"/>
      <c r="E13" s="291"/>
      <c r="F13" s="292" t="s">
        <v>91</v>
      </c>
      <c r="G13" s="293"/>
      <c r="H13" s="138">
        <v>0.53500000000000003</v>
      </c>
      <c r="I13" s="139">
        <v>6.42</v>
      </c>
      <c r="J13" s="137">
        <f>I13*H13</f>
        <v>3.4347000000000003</v>
      </c>
    </row>
    <row r="14" spans="1:17" ht="15" x14ac:dyDescent="0.2">
      <c r="A14" s="294" t="s">
        <v>93</v>
      </c>
      <c r="B14" s="295"/>
      <c r="C14" s="295"/>
      <c r="D14" s="295"/>
      <c r="E14" s="295"/>
      <c r="F14" s="295"/>
      <c r="G14" s="295"/>
      <c r="H14" s="295"/>
      <c r="I14" s="296"/>
      <c r="J14" s="140">
        <f>SUM(J12:J13)</f>
        <v>4.6433600000000004</v>
      </c>
    </row>
    <row r="15" spans="1:17" ht="14.25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3"/>
    </row>
    <row r="16" spans="1:17" ht="14.25" x14ac:dyDescent="0.2">
      <c r="A16" s="283"/>
      <c r="B16" s="283"/>
      <c r="C16" s="283"/>
      <c r="D16" s="283"/>
      <c r="E16" s="283"/>
      <c r="F16" s="283"/>
      <c r="G16" s="283"/>
      <c r="H16" s="283"/>
      <c r="I16" s="283"/>
      <c r="J16" s="283"/>
    </row>
    <row r="17" spans="1:10" ht="15" x14ac:dyDescent="0.25">
      <c r="A17" s="297" t="s">
        <v>99</v>
      </c>
      <c r="B17" s="298"/>
      <c r="C17" s="298"/>
      <c r="D17" s="298"/>
      <c r="E17" s="298"/>
      <c r="F17" s="298"/>
      <c r="G17" s="298"/>
      <c r="H17" s="299"/>
      <c r="I17" s="300">
        <f>J14</f>
        <v>4.6433600000000004</v>
      </c>
      <c r="J17" s="301"/>
    </row>
    <row r="18" spans="1:10" ht="15" x14ac:dyDescent="0.25">
      <c r="A18" s="297" t="s">
        <v>94</v>
      </c>
      <c r="B18" s="298"/>
      <c r="C18" s="298"/>
      <c r="D18" s="298"/>
      <c r="E18" s="298"/>
      <c r="F18" s="298"/>
      <c r="G18" s="298"/>
      <c r="H18" s="299"/>
      <c r="I18" s="300">
        <v>1</v>
      </c>
      <c r="J18" s="301"/>
    </row>
    <row r="19" spans="1:10" ht="15" x14ac:dyDescent="0.25">
      <c r="A19" s="297" t="s">
        <v>100</v>
      </c>
      <c r="B19" s="298"/>
      <c r="C19" s="298"/>
      <c r="D19" s="298"/>
      <c r="E19" s="298"/>
      <c r="F19" s="298"/>
      <c r="G19" s="298"/>
      <c r="H19" s="299"/>
      <c r="I19" s="300">
        <f>I17/I18</f>
        <v>4.6433600000000004</v>
      </c>
      <c r="J19" s="301"/>
    </row>
    <row r="20" spans="1:10" ht="14.25" x14ac:dyDescent="0.2">
      <c r="A20" s="144"/>
      <c r="B20" s="145"/>
      <c r="C20" s="145"/>
      <c r="D20" s="145"/>
      <c r="E20" s="145"/>
      <c r="F20" s="145"/>
      <c r="G20" s="145"/>
      <c r="H20" s="145"/>
      <c r="I20" s="146"/>
      <c r="J20" s="147"/>
    </row>
    <row r="21" spans="1:10" ht="15" x14ac:dyDescent="0.25">
      <c r="A21" s="297" t="s">
        <v>95</v>
      </c>
      <c r="B21" s="298"/>
      <c r="C21" s="298"/>
      <c r="D21" s="298"/>
      <c r="E21" s="298"/>
      <c r="F21" s="298"/>
      <c r="G21" s="298"/>
      <c r="H21" s="299"/>
      <c r="I21" s="300">
        <f>I19</f>
        <v>4.6433600000000004</v>
      </c>
      <c r="J21" s="301"/>
    </row>
    <row r="22" spans="1:10" ht="15" x14ac:dyDescent="0.25">
      <c r="A22" s="297" t="s">
        <v>101</v>
      </c>
      <c r="B22" s="298"/>
      <c r="C22" s="298"/>
      <c r="D22" s="298"/>
      <c r="E22" s="298"/>
      <c r="F22" s="298"/>
      <c r="G22" s="298"/>
      <c r="H22" s="299"/>
      <c r="I22" s="300">
        <f>I21*0.309</f>
        <v>1.4347982400000001</v>
      </c>
      <c r="J22" s="301"/>
    </row>
    <row r="23" spans="1:10" ht="15" x14ac:dyDescent="0.25">
      <c r="A23" s="297" t="s">
        <v>96</v>
      </c>
      <c r="B23" s="298"/>
      <c r="C23" s="298"/>
      <c r="D23" s="298"/>
      <c r="E23" s="298"/>
      <c r="F23" s="298"/>
      <c r="G23" s="298"/>
      <c r="H23" s="299"/>
      <c r="I23" s="300">
        <f>SUM(I21:J22)</f>
        <v>6.0781582400000005</v>
      </c>
      <c r="J23" s="301"/>
    </row>
  </sheetData>
  <mergeCells count="32">
    <mergeCell ref="C5:G5"/>
    <mergeCell ref="C6:G6"/>
    <mergeCell ref="A1:H4"/>
    <mergeCell ref="I1:J2"/>
    <mergeCell ref="I3:J4"/>
    <mergeCell ref="A5:B6"/>
    <mergeCell ref="H6:J6"/>
    <mergeCell ref="H5:J5"/>
    <mergeCell ref="A21:H21"/>
    <mergeCell ref="I21:J21"/>
    <mergeCell ref="A22:H22"/>
    <mergeCell ref="I22:J22"/>
    <mergeCell ref="A23:H23"/>
    <mergeCell ref="I23:J23"/>
    <mergeCell ref="A17:H17"/>
    <mergeCell ref="I17:J17"/>
    <mergeCell ref="A18:H18"/>
    <mergeCell ref="I18:J18"/>
    <mergeCell ref="A19:H19"/>
    <mergeCell ref="I19:J19"/>
    <mergeCell ref="A16:J16"/>
    <mergeCell ref="C12:E12"/>
    <mergeCell ref="F12:G12"/>
    <mergeCell ref="C13:E13"/>
    <mergeCell ref="F13:G13"/>
    <mergeCell ref="A14:I14"/>
    <mergeCell ref="B7:J7"/>
    <mergeCell ref="B8:D8"/>
    <mergeCell ref="F8:J8"/>
    <mergeCell ref="A10:J10"/>
    <mergeCell ref="C11:E11"/>
    <mergeCell ref="F11:G11"/>
  </mergeCells>
  <printOptions horizontalCentered="1"/>
  <pageMargins left="0.51181102362204722" right="0.51181102362204722" top="1.3779527559055118" bottom="0.78740157480314965" header="0.31496062992125984" footer="0.31496062992125984"/>
  <pageSetup paperSize="9" scale="95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Catarina Demoner Diniz</cp:lastModifiedBy>
  <cp:lastPrinted>2019-06-10T11:44:20Z</cp:lastPrinted>
  <dcterms:created xsi:type="dcterms:W3CDTF">2013-05-06T17:13:09Z</dcterms:created>
  <dcterms:modified xsi:type="dcterms:W3CDTF">2019-06-10T12:20:55Z</dcterms:modified>
</cp:coreProperties>
</file>